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Općina Ražanac\Desktop\"/>
    </mc:Choice>
  </mc:AlternateContent>
  <xr:revisionPtr revIDLastSave="0" documentId="13_ncr:1_{25312787-37E5-4463-B4DC-51F558A79D7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c r="F315" i="9"/>
  <c r="F314" i="9" s="1"/>
  <c r="F313" i="9"/>
  <c r="F312" i="9"/>
  <c r="F311" i="9"/>
  <c r="F310" i="9"/>
  <c r="G309" i="9"/>
  <c r="F309" i="9"/>
  <c r="H308" i="9"/>
  <c r="E308" i="9" s="1"/>
  <c r="B308" i="9" s="1"/>
  <c r="G308" i="9"/>
  <c r="F308" i="9"/>
  <c r="F307" i="9"/>
  <c r="H306" i="9"/>
  <c r="G306" i="9"/>
  <c r="E306" i="9" s="1"/>
  <c r="F306" i="9"/>
  <c r="H305" i="9"/>
  <c r="G305" i="9"/>
  <c r="E305" i="9" s="1"/>
  <c r="F305" i="9"/>
  <c r="B305" i="9"/>
  <c r="H304" i="9"/>
  <c r="G304" i="9"/>
  <c r="F304" i="9"/>
  <c r="E304" i="9"/>
  <c r="B304" i="9" s="1"/>
  <c r="H303" i="9"/>
  <c r="G303" i="9"/>
  <c r="F303" i="9"/>
  <c r="E303" i="9"/>
  <c r="H302" i="9"/>
  <c r="G302" i="9"/>
  <c r="F302" i="9"/>
  <c r="H301" i="9"/>
  <c r="G301" i="9"/>
  <c r="E301" i="9" s="1"/>
  <c r="F301" i="9"/>
  <c r="B301" i="9"/>
  <c r="H300" i="9"/>
  <c r="G300" i="9"/>
  <c r="E300" i="9" s="1"/>
  <c r="B300" i="9" s="1"/>
  <c r="F300" i="9"/>
  <c r="H299" i="9"/>
  <c r="G299" i="9"/>
  <c r="E299" i="9" s="1"/>
  <c r="F299" i="9"/>
  <c r="H298" i="9"/>
  <c r="G298" i="9"/>
  <c r="E298" i="9" s="1"/>
  <c r="F298" i="9"/>
  <c r="H297" i="9"/>
  <c r="G297" i="9"/>
  <c r="F297" i="9"/>
  <c r="H296" i="9"/>
  <c r="G296" i="9"/>
  <c r="F296" i="9"/>
  <c r="E296" i="9"/>
  <c r="B296" i="9" s="1"/>
  <c r="H295" i="9"/>
  <c r="G295" i="9"/>
  <c r="E295" i="9" s="1"/>
  <c r="F295" i="9"/>
  <c r="H294" i="9"/>
  <c r="G294" i="9"/>
  <c r="E294" i="9" s="1"/>
  <c r="B294" i="9" s="1"/>
  <c r="F294" i="9"/>
  <c r="H293" i="9"/>
  <c r="G293" i="9"/>
  <c r="F293" i="9"/>
  <c r="H292" i="9"/>
  <c r="G292" i="9"/>
  <c r="F292" i="9"/>
  <c r="H291" i="9"/>
  <c r="E291" i="9" s="1"/>
  <c r="G291" i="9"/>
  <c r="F291" i="9"/>
  <c r="F290" i="9"/>
  <c r="H289" i="9"/>
  <c r="F289" i="9"/>
  <c r="H288" i="9"/>
  <c r="E288" i="9" s="1"/>
  <c r="B288" i="9" s="1"/>
  <c r="G288" i="9"/>
  <c r="F288" i="9"/>
  <c r="H287" i="9"/>
  <c r="G287" i="9"/>
  <c r="F287" i="9"/>
  <c r="H286" i="9"/>
  <c r="G286" i="9"/>
  <c r="E286" i="9" s="1"/>
  <c r="F286" i="9"/>
  <c r="H285" i="9"/>
  <c r="G285" i="9"/>
  <c r="F285" i="9"/>
  <c r="F284" i="9"/>
  <c r="H283" i="9"/>
  <c r="E283" i="9" s="1"/>
  <c r="B283" i="9" s="1"/>
  <c r="G283" i="9"/>
  <c r="F283" i="9"/>
  <c r="H282" i="9"/>
  <c r="E282" i="9" s="1"/>
  <c r="B282" i="9" s="1"/>
  <c r="G282" i="9"/>
  <c r="F282" i="9"/>
  <c r="H281" i="9"/>
  <c r="G281" i="9"/>
  <c r="F281" i="9"/>
  <c r="F280" i="9"/>
  <c r="F277" i="9" s="1"/>
  <c r="F279" i="9"/>
  <c r="F278" i="9"/>
  <c r="F276" i="9"/>
  <c r="L275" i="9"/>
  <c r="F275" i="9" s="1"/>
  <c r="H275" i="9"/>
  <c r="F274" i="9"/>
  <c r="I273" i="9"/>
  <c r="H273" i="9"/>
  <c r="F273" i="9"/>
  <c r="E272" i="9"/>
  <c r="M271" i="9"/>
  <c r="L271" i="9"/>
  <c r="E271" i="9"/>
  <c r="M270" i="9"/>
  <c r="F270" i="9" s="1"/>
  <c r="L270" i="9"/>
  <c r="E270" i="9"/>
  <c r="B270" i="9" s="1"/>
  <c r="M269" i="9"/>
  <c r="L269" i="9"/>
  <c r="F269" i="9"/>
  <c r="E269" i="9"/>
  <c r="M268" i="9"/>
  <c r="L268" i="9"/>
  <c r="F268" i="9"/>
  <c r="B268" i="9" s="1"/>
  <c r="E268" i="9"/>
  <c r="M267" i="9"/>
  <c r="L267" i="9"/>
  <c r="E267" i="9"/>
  <c r="M266" i="9"/>
  <c r="F266" i="9" s="1"/>
  <c r="L266" i="9"/>
  <c r="E266" i="9"/>
  <c r="B266" i="9" s="1"/>
  <c r="M265" i="9"/>
  <c r="L265" i="9"/>
  <c r="F265" i="9"/>
  <c r="E265" i="9"/>
  <c r="M264" i="9"/>
  <c r="L264" i="9"/>
  <c r="F264" i="9"/>
  <c r="B264" i="9" s="1"/>
  <c r="E264" i="9"/>
  <c r="M263" i="9"/>
  <c r="L263" i="9"/>
  <c r="E263" i="9"/>
  <c r="M262" i="9"/>
  <c r="F262" i="9" s="1"/>
  <c r="L262" i="9"/>
  <c r="E262" i="9"/>
  <c r="B262" i="9" s="1"/>
  <c r="M261" i="9"/>
  <c r="L261" i="9"/>
  <c r="F261" i="9"/>
  <c r="E261" i="9"/>
  <c r="M260" i="9"/>
  <c r="L260" i="9"/>
  <c r="F260" i="9"/>
  <c r="B260" i="9" s="1"/>
  <c r="E260" i="9"/>
  <c r="M259" i="9"/>
  <c r="L259" i="9"/>
  <c r="E259" i="9"/>
  <c r="M258" i="9"/>
  <c r="F258" i="9" s="1"/>
  <c r="L258" i="9"/>
  <c r="E258" i="9"/>
  <c r="B258" i="9" s="1"/>
  <c r="M257" i="9"/>
  <c r="L257" i="9"/>
  <c r="F257" i="9"/>
  <c r="E257" i="9"/>
  <c r="M256" i="9"/>
  <c r="L256" i="9"/>
  <c r="F256" i="9"/>
  <c r="B256" i="9" s="1"/>
  <c r="E256" i="9"/>
  <c r="M255" i="9"/>
  <c r="L255" i="9"/>
  <c r="E255" i="9"/>
  <c r="M254" i="9"/>
  <c r="F254" i="9" s="1"/>
  <c r="L254" i="9"/>
  <c r="E254" i="9"/>
  <c r="B254" i="9" s="1"/>
  <c r="M253" i="9"/>
  <c r="L253" i="9"/>
  <c r="F253" i="9"/>
  <c r="E253" i="9"/>
  <c r="M252" i="9"/>
  <c r="L252" i="9"/>
  <c r="F252" i="9"/>
  <c r="B252" i="9" s="1"/>
  <c r="E252" i="9"/>
  <c r="M251" i="9"/>
  <c r="L251" i="9"/>
  <c r="E251" i="9"/>
  <c r="M250" i="9"/>
  <c r="F250" i="9" s="1"/>
  <c r="L250" i="9"/>
  <c r="E250" i="9"/>
  <c r="B250" i="9" s="1"/>
  <c r="M249" i="9"/>
  <c r="L249" i="9"/>
  <c r="F249" i="9"/>
  <c r="E249" i="9"/>
  <c r="M248" i="9"/>
  <c r="L248" i="9"/>
  <c r="F248" i="9"/>
  <c r="B248" i="9" s="1"/>
  <c r="E248" i="9"/>
  <c r="M247" i="9"/>
  <c r="L247" i="9"/>
  <c r="E247" i="9"/>
  <c r="M246" i="9"/>
  <c r="F246" i="9" s="1"/>
  <c r="L246" i="9"/>
  <c r="E246" i="9"/>
  <c r="B246" i="9" s="1"/>
  <c r="M245" i="9"/>
  <c r="L245" i="9"/>
  <c r="F245" i="9"/>
  <c r="E245" i="9"/>
  <c r="M244" i="9"/>
  <c r="L244" i="9"/>
  <c r="F244" i="9"/>
  <c r="B244" i="9" s="1"/>
  <c r="E244" i="9"/>
  <c r="M243" i="9"/>
  <c r="L243" i="9"/>
  <c r="E243" i="9"/>
  <c r="M242" i="9"/>
  <c r="F242" i="9" s="1"/>
  <c r="L242" i="9"/>
  <c r="E242" i="9"/>
  <c r="B242" i="9" s="1"/>
  <c r="M241" i="9"/>
  <c r="L241" i="9"/>
  <c r="F241" i="9"/>
  <c r="E241" i="9"/>
  <c r="M240" i="9"/>
  <c r="L240" i="9"/>
  <c r="F240" i="9"/>
  <c r="B240" i="9" s="1"/>
  <c r="E240" i="9"/>
  <c r="M239" i="9"/>
  <c r="L239" i="9"/>
  <c r="E239" i="9"/>
  <c r="M238" i="9"/>
  <c r="F238" i="9" s="1"/>
  <c r="L238" i="9"/>
  <c r="E238" i="9"/>
  <c r="B238" i="9" s="1"/>
  <c r="M237" i="9"/>
  <c r="L237" i="9"/>
  <c r="F237" i="9"/>
  <c r="E237" i="9"/>
  <c r="M236" i="9"/>
  <c r="L236" i="9"/>
  <c r="F236" i="9"/>
  <c r="B236" i="9" s="1"/>
  <c r="E236" i="9"/>
  <c r="M235" i="9"/>
  <c r="L235" i="9"/>
  <c r="E235" i="9"/>
  <c r="M234" i="9"/>
  <c r="F234" i="9" s="1"/>
  <c r="L234" i="9"/>
  <c r="E234" i="9"/>
  <c r="B234" i="9" s="1"/>
  <c r="M233" i="9"/>
  <c r="L233" i="9"/>
  <c r="F233" i="9"/>
  <c r="E233" i="9"/>
  <c r="M232" i="9"/>
  <c r="L232" i="9"/>
  <c r="F232" i="9"/>
  <c r="B232" i="9" s="1"/>
  <c r="E232" i="9"/>
  <c r="M231" i="9"/>
  <c r="L231" i="9"/>
  <c r="E231" i="9"/>
  <c r="M230" i="9"/>
  <c r="F230" i="9" s="1"/>
  <c r="L230" i="9"/>
  <c r="E230" i="9"/>
  <c r="B230" i="9" s="1"/>
  <c r="M229" i="9"/>
  <c r="L229" i="9"/>
  <c r="F229" i="9"/>
  <c r="E229" i="9"/>
  <c r="M228" i="9"/>
  <c r="L228" i="9"/>
  <c r="F228" i="9"/>
  <c r="B228" i="9" s="1"/>
  <c r="E228" i="9"/>
  <c r="M227" i="9"/>
  <c r="L227" i="9"/>
  <c r="E227" i="9"/>
  <c r="M226" i="9"/>
  <c r="F226" i="9" s="1"/>
  <c r="L226" i="9"/>
  <c r="E226" i="9"/>
  <c r="M225" i="9"/>
  <c r="L225" i="9"/>
  <c r="F225" i="9"/>
  <c r="E225" i="9"/>
  <c r="M224" i="9"/>
  <c r="L224" i="9"/>
  <c r="F224" i="9"/>
  <c r="B224" i="9" s="1"/>
  <c r="E224" i="9"/>
  <c r="M223" i="9"/>
  <c r="L223" i="9"/>
  <c r="E223" i="9"/>
  <c r="M222" i="9"/>
  <c r="F222" i="9" s="1"/>
  <c r="L222" i="9"/>
  <c r="E222" i="9"/>
  <c r="M221" i="9"/>
  <c r="F221" i="9" s="1"/>
  <c r="L221" i="9"/>
  <c r="E221" i="9"/>
  <c r="M220" i="9"/>
  <c r="F220" i="9" s="1"/>
  <c r="B220" i="9" s="1"/>
  <c r="L220" i="9"/>
  <c r="E220" i="9"/>
  <c r="M219" i="9"/>
  <c r="L219" i="9"/>
  <c r="E219" i="9"/>
  <c r="M218" i="9"/>
  <c r="F218" i="9" s="1"/>
  <c r="L218" i="9"/>
  <c r="E218" i="9"/>
  <c r="M217" i="9"/>
  <c r="L217" i="9"/>
  <c r="E217" i="9"/>
  <c r="M216" i="9"/>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G164" i="9"/>
  <c r="E164" i="9" s="1"/>
  <c r="B164" i="9" s="1"/>
  <c r="F164" i="9"/>
  <c r="F163" i="9"/>
  <c r="F162" i="9"/>
  <c r="F161" i="9"/>
  <c r="H160" i="9"/>
  <c r="E160" i="9" s="1"/>
  <c r="B160" i="9" s="1"/>
  <c r="G160" i="9"/>
  <c r="F160" i="9"/>
  <c r="H159" i="9"/>
  <c r="G159" i="9"/>
  <c r="F159" i="9"/>
  <c r="E159" i="9"/>
  <c r="B159" i="9" s="1"/>
  <c r="H158" i="9"/>
  <c r="G158" i="9"/>
  <c r="E158" i="9" s="1"/>
  <c r="B158" i="9" s="1"/>
  <c r="F158" i="9"/>
  <c r="H157" i="9"/>
  <c r="G157" i="9"/>
  <c r="E157" i="9" s="1"/>
  <c r="B157" i="9" s="1"/>
  <c r="F157" i="9"/>
  <c r="H156" i="9"/>
  <c r="E156" i="9" s="1"/>
  <c r="B156" i="9" s="1"/>
  <c r="G156" i="9"/>
  <c r="F156" i="9"/>
  <c r="H155" i="9"/>
  <c r="G155" i="9"/>
  <c r="F155" i="9"/>
  <c r="E155" i="9"/>
  <c r="B155" i="9" s="1"/>
  <c r="H154" i="9"/>
  <c r="G154" i="9"/>
  <c r="E154" i="9" s="1"/>
  <c r="B154" i="9" s="1"/>
  <c r="F154" i="9"/>
  <c r="H153" i="9"/>
  <c r="G153" i="9"/>
  <c r="E153" i="9" s="1"/>
  <c r="B153" i="9" s="1"/>
  <c r="F153" i="9"/>
  <c r="H152" i="9"/>
  <c r="E152" i="9" s="1"/>
  <c r="B152" i="9" s="1"/>
  <c r="G152" i="9"/>
  <c r="F152" i="9"/>
  <c r="H151" i="9"/>
  <c r="G151" i="9"/>
  <c r="F151" i="9"/>
  <c r="E151" i="9"/>
  <c r="B151" i="9" s="1"/>
  <c r="H150" i="9"/>
  <c r="G150" i="9"/>
  <c r="E150" i="9" s="1"/>
  <c r="B150" i="9" s="1"/>
  <c r="F150" i="9"/>
  <c r="H149" i="9"/>
  <c r="G149" i="9"/>
  <c r="E149" i="9" s="1"/>
  <c r="B149" i="9" s="1"/>
  <c r="F149" i="9"/>
  <c r="H148" i="9"/>
  <c r="E148" i="9" s="1"/>
  <c r="B148" i="9" s="1"/>
  <c r="G148" i="9"/>
  <c r="F148" i="9"/>
  <c r="H147" i="9"/>
  <c r="G147" i="9"/>
  <c r="F147" i="9"/>
  <c r="E147" i="9"/>
  <c r="B147" i="9" s="1"/>
  <c r="H146" i="9"/>
  <c r="G146" i="9"/>
  <c r="E146" i="9" s="1"/>
  <c r="B146" i="9" s="1"/>
  <c r="F146" i="9"/>
  <c r="H145" i="9"/>
  <c r="G145" i="9"/>
  <c r="E145" i="9" s="1"/>
  <c r="B145" i="9" s="1"/>
  <c r="F145" i="9"/>
  <c r="H144" i="9"/>
  <c r="E144" i="9" s="1"/>
  <c r="B144" i="9" s="1"/>
  <c r="G144" i="9"/>
  <c r="F144" i="9"/>
  <c r="F143" i="9"/>
  <c r="H142" i="9"/>
  <c r="G142" i="9"/>
  <c r="E142" i="9" s="1"/>
  <c r="F142" i="9"/>
  <c r="H141" i="9"/>
  <c r="G141" i="9"/>
  <c r="F141" i="9"/>
  <c r="H140" i="9"/>
  <c r="G140" i="9"/>
  <c r="F140" i="9"/>
  <c r="E140" i="9"/>
  <c r="B140" i="9" s="1"/>
  <c r="H139" i="9"/>
  <c r="G139" i="9"/>
  <c r="F139" i="9"/>
  <c r="E139" i="9"/>
  <c r="H138" i="9"/>
  <c r="G138" i="9"/>
  <c r="E138" i="9" s="1"/>
  <c r="F138" i="9"/>
  <c r="H137" i="9"/>
  <c r="G137" i="9"/>
  <c r="F137" i="9"/>
  <c r="H136" i="9"/>
  <c r="G136" i="9"/>
  <c r="F136" i="9"/>
  <c r="E136" i="9"/>
  <c r="B136" i="9" s="1"/>
  <c r="H135" i="9"/>
  <c r="G135" i="9"/>
  <c r="F135" i="9"/>
  <c r="E135" i="9"/>
  <c r="H134" i="9"/>
  <c r="G134" i="9"/>
  <c r="E134" i="9" s="1"/>
  <c r="B134" i="9" s="1"/>
  <c r="F134" i="9"/>
  <c r="H133" i="9"/>
  <c r="G133" i="9"/>
  <c r="F133" i="9"/>
  <c r="H132" i="9"/>
  <c r="G132" i="9"/>
  <c r="F132" i="9"/>
  <c r="E132" i="9"/>
  <c r="B132" i="9" s="1"/>
  <c r="H131" i="9"/>
  <c r="G131" i="9"/>
  <c r="F131" i="9"/>
  <c r="E131" i="9"/>
  <c r="H130" i="9"/>
  <c r="G130" i="9"/>
  <c r="E130" i="9" s="1"/>
  <c r="B130" i="9" s="1"/>
  <c r="F130" i="9"/>
  <c r="H129" i="9"/>
  <c r="G129" i="9"/>
  <c r="E129" i="9" s="1"/>
  <c r="B129" i="9" s="1"/>
  <c r="F129" i="9"/>
  <c r="H128" i="9"/>
  <c r="G128" i="9"/>
  <c r="F128" i="9"/>
  <c r="H127" i="9"/>
  <c r="E127" i="9" s="1"/>
  <c r="G127" i="9"/>
  <c r="F127" i="9"/>
  <c r="B127" i="9"/>
  <c r="H126" i="9"/>
  <c r="G126" i="9"/>
  <c r="F126" i="9"/>
  <c r="E126" i="9"/>
  <c r="B126" i="9" s="1"/>
  <c r="H125" i="9"/>
  <c r="G125" i="9"/>
  <c r="E125" i="9" s="1"/>
  <c r="F125" i="9"/>
  <c r="H124" i="9"/>
  <c r="G124" i="9"/>
  <c r="F124" i="9"/>
  <c r="H123" i="9"/>
  <c r="E123" i="9" s="1"/>
  <c r="G123" i="9"/>
  <c r="F123" i="9"/>
  <c r="B123" i="9"/>
  <c r="H122" i="9"/>
  <c r="G122" i="9"/>
  <c r="F122" i="9"/>
  <c r="E122" i="9"/>
  <c r="B122" i="9" s="1"/>
  <c r="H121" i="9"/>
  <c r="G121" i="9"/>
  <c r="E121" i="9" s="1"/>
  <c r="F121" i="9"/>
  <c r="H120" i="9"/>
  <c r="G120" i="9"/>
  <c r="F120" i="9"/>
  <c r="H119" i="9"/>
  <c r="E119" i="9" s="1"/>
  <c r="G119" i="9"/>
  <c r="F119" i="9"/>
  <c r="B119" i="9"/>
  <c r="H118" i="9"/>
  <c r="G118" i="9"/>
  <c r="F118" i="9"/>
  <c r="E118" i="9"/>
  <c r="B118" i="9" s="1"/>
  <c r="H117" i="9"/>
  <c r="G117" i="9"/>
  <c r="E117" i="9" s="1"/>
  <c r="F117" i="9"/>
  <c r="H116" i="9"/>
  <c r="G116" i="9"/>
  <c r="F116" i="9"/>
  <c r="H115" i="9"/>
  <c r="E115" i="9" s="1"/>
  <c r="G115" i="9"/>
  <c r="F115" i="9"/>
  <c r="B115" i="9"/>
  <c r="H114" i="9"/>
  <c r="G114" i="9"/>
  <c r="F114" i="9"/>
  <c r="E114" i="9"/>
  <c r="B114" i="9" s="1"/>
  <c r="H113" i="9"/>
  <c r="G113" i="9"/>
  <c r="E113" i="9" s="1"/>
  <c r="F113" i="9"/>
  <c r="H112" i="9"/>
  <c r="G112" i="9"/>
  <c r="F112" i="9"/>
  <c r="H111" i="9"/>
  <c r="E111" i="9" s="1"/>
  <c r="G111" i="9"/>
  <c r="F111" i="9"/>
  <c r="B111" i="9"/>
  <c r="H110" i="9"/>
  <c r="G110" i="9"/>
  <c r="F110" i="9"/>
  <c r="E110" i="9"/>
  <c r="B110" i="9" s="1"/>
  <c r="H109" i="9"/>
  <c r="G109" i="9"/>
  <c r="E109" i="9" s="1"/>
  <c r="F109" i="9"/>
  <c r="H108" i="9"/>
  <c r="G108" i="9"/>
  <c r="F108" i="9"/>
  <c r="H107" i="9"/>
  <c r="E107" i="9" s="1"/>
  <c r="G107" i="9"/>
  <c r="F107" i="9"/>
  <c r="B107" i="9"/>
  <c r="H106" i="9"/>
  <c r="G106" i="9"/>
  <c r="F106" i="9"/>
  <c r="E106" i="9"/>
  <c r="B106" i="9" s="1"/>
  <c r="H105" i="9"/>
  <c r="G105" i="9"/>
  <c r="E105" i="9" s="1"/>
  <c r="F105" i="9"/>
  <c r="H104" i="9"/>
  <c r="G104" i="9"/>
  <c r="F104" i="9"/>
  <c r="H103" i="9"/>
  <c r="E103" i="9" s="1"/>
  <c r="G103" i="9"/>
  <c r="F103" i="9"/>
  <c r="B103" i="9"/>
  <c r="H102" i="9"/>
  <c r="G102" i="9"/>
  <c r="F102" i="9"/>
  <c r="E102" i="9"/>
  <c r="B102" i="9" s="1"/>
  <c r="H101" i="9"/>
  <c r="G101" i="9"/>
  <c r="E101" i="9" s="1"/>
  <c r="F101" i="9"/>
  <c r="H100" i="9"/>
  <c r="G100" i="9"/>
  <c r="F100" i="9"/>
  <c r="H99" i="9"/>
  <c r="E99" i="9" s="1"/>
  <c r="G99" i="9"/>
  <c r="F99" i="9"/>
  <c r="B99" i="9"/>
  <c r="H98" i="9"/>
  <c r="G98" i="9"/>
  <c r="F98" i="9"/>
  <c r="E98" i="9"/>
  <c r="B98" i="9" s="1"/>
  <c r="H97" i="9"/>
  <c r="G97" i="9"/>
  <c r="E97" i="9" s="1"/>
  <c r="F97" i="9"/>
  <c r="H96" i="9"/>
  <c r="G96" i="9"/>
  <c r="F96" i="9"/>
  <c r="H95" i="9"/>
  <c r="E95" i="9" s="1"/>
  <c r="G95" i="9"/>
  <c r="F95" i="9"/>
  <c r="B95" i="9"/>
  <c r="H94" i="9"/>
  <c r="G94" i="9"/>
  <c r="F94" i="9"/>
  <c r="E94" i="9"/>
  <c r="B94" i="9" s="1"/>
  <c r="H93" i="9"/>
  <c r="G93" i="9"/>
  <c r="E93" i="9" s="1"/>
  <c r="F93" i="9"/>
  <c r="H92" i="9"/>
  <c r="G92" i="9"/>
  <c r="F92" i="9"/>
  <c r="H91" i="9"/>
  <c r="E91" i="9" s="1"/>
  <c r="G91" i="9"/>
  <c r="F91" i="9"/>
  <c r="B91" i="9"/>
  <c r="H90" i="9"/>
  <c r="G90" i="9"/>
  <c r="F90" i="9"/>
  <c r="E90" i="9"/>
  <c r="B90" i="9" s="1"/>
  <c r="H89" i="9"/>
  <c r="G89" i="9"/>
  <c r="E89" i="9" s="1"/>
  <c r="F89" i="9"/>
  <c r="H88" i="9"/>
  <c r="G88" i="9"/>
  <c r="F88" i="9"/>
  <c r="H87" i="9"/>
  <c r="E87" i="9" s="1"/>
  <c r="G87" i="9"/>
  <c r="F87" i="9"/>
  <c r="B87" i="9"/>
  <c r="H86" i="9"/>
  <c r="G86" i="9"/>
  <c r="F86" i="9"/>
  <c r="E86" i="9"/>
  <c r="B86" i="9" s="1"/>
  <c r="H85" i="9"/>
  <c r="G85" i="9"/>
  <c r="E85" i="9" s="1"/>
  <c r="F85" i="9"/>
  <c r="H84" i="9"/>
  <c r="G84" i="9"/>
  <c r="F84" i="9"/>
  <c r="H83" i="9"/>
  <c r="E83" i="9" s="1"/>
  <c r="G83" i="9"/>
  <c r="F83" i="9"/>
  <c r="B83" i="9"/>
  <c r="H82" i="9"/>
  <c r="G82" i="9"/>
  <c r="F82" i="9"/>
  <c r="E82" i="9"/>
  <c r="B82" i="9" s="1"/>
  <c r="H81" i="9"/>
  <c r="G81" i="9"/>
  <c r="E81" i="9" s="1"/>
  <c r="F81" i="9"/>
  <c r="H80" i="9"/>
  <c r="G80" i="9"/>
  <c r="F80" i="9"/>
  <c r="H79" i="9"/>
  <c r="E79" i="9" s="1"/>
  <c r="G79" i="9"/>
  <c r="F79" i="9"/>
  <c r="B79" i="9"/>
  <c r="H78" i="9"/>
  <c r="G78" i="9"/>
  <c r="F78" i="9"/>
  <c r="E78" i="9"/>
  <c r="B78" i="9" s="1"/>
  <c r="H77" i="9"/>
  <c r="G77" i="9"/>
  <c r="E77" i="9" s="1"/>
  <c r="F77" i="9"/>
  <c r="H76" i="9"/>
  <c r="G76" i="9"/>
  <c r="F76" i="9"/>
  <c r="H75" i="9"/>
  <c r="E75" i="9" s="1"/>
  <c r="G75" i="9"/>
  <c r="F75" i="9"/>
  <c r="B75" i="9"/>
  <c r="H74" i="9"/>
  <c r="G74" i="9"/>
  <c r="F74" i="9"/>
  <c r="E74" i="9"/>
  <c r="B74" i="9" s="1"/>
  <c r="H73" i="9"/>
  <c r="G73" i="9"/>
  <c r="E73" i="9" s="1"/>
  <c r="F73" i="9"/>
  <c r="H72" i="9"/>
  <c r="G72" i="9"/>
  <c r="F72" i="9"/>
  <c r="H71" i="9"/>
  <c r="E71" i="9" s="1"/>
  <c r="G71" i="9"/>
  <c r="F71" i="9"/>
  <c r="B71" i="9"/>
  <c r="H70" i="9"/>
  <c r="G70" i="9"/>
  <c r="F70" i="9"/>
  <c r="E70" i="9"/>
  <c r="B70" i="9" s="1"/>
  <c r="H69" i="9"/>
  <c r="G69" i="9"/>
  <c r="F69" i="9"/>
  <c r="H68" i="9"/>
  <c r="G68" i="9"/>
  <c r="F68" i="9"/>
  <c r="H67" i="9"/>
  <c r="E67" i="9" s="1"/>
  <c r="G67" i="9"/>
  <c r="F67" i="9"/>
  <c r="B67" i="9"/>
  <c r="H66" i="9"/>
  <c r="G66" i="9"/>
  <c r="F66" i="9"/>
  <c r="E66" i="9"/>
  <c r="B66" i="9" s="1"/>
  <c r="H65" i="9"/>
  <c r="G65" i="9"/>
  <c r="E65" i="9" s="1"/>
  <c r="F65" i="9"/>
  <c r="H64" i="9"/>
  <c r="G64" i="9"/>
  <c r="F64" i="9"/>
  <c r="H63" i="9"/>
  <c r="E63" i="9" s="1"/>
  <c r="G63" i="9"/>
  <c r="F63" i="9"/>
  <c r="B63" i="9"/>
  <c r="H62" i="9"/>
  <c r="G62" i="9"/>
  <c r="F62" i="9"/>
  <c r="E62" i="9"/>
  <c r="B62" i="9" s="1"/>
  <c r="H61" i="9"/>
  <c r="G61" i="9"/>
  <c r="E61" i="9" s="1"/>
  <c r="F61" i="9"/>
  <c r="H60" i="9"/>
  <c r="G60" i="9"/>
  <c r="F60" i="9"/>
  <c r="H59" i="9"/>
  <c r="E59" i="9" s="1"/>
  <c r="B59" i="9" s="1"/>
  <c r="G59" i="9"/>
  <c r="F59" i="9"/>
  <c r="H58" i="9"/>
  <c r="G58" i="9"/>
  <c r="F58" i="9"/>
  <c r="E58" i="9"/>
  <c r="B58" i="9" s="1"/>
  <c r="H57" i="9"/>
  <c r="G57" i="9"/>
  <c r="E57" i="9" s="1"/>
  <c r="F57" i="9"/>
  <c r="H56" i="9"/>
  <c r="G56" i="9"/>
  <c r="F56" i="9"/>
  <c r="H55" i="9"/>
  <c r="E55" i="9" s="1"/>
  <c r="G55" i="9"/>
  <c r="F55" i="9"/>
  <c r="B55" i="9"/>
  <c r="H54" i="9"/>
  <c r="G54" i="9"/>
  <c r="F54" i="9"/>
  <c r="E54" i="9"/>
  <c r="B54" i="9" s="1"/>
  <c r="H53" i="9"/>
  <c r="G53" i="9"/>
  <c r="E53" i="9" s="1"/>
  <c r="F53" i="9"/>
  <c r="H52" i="9"/>
  <c r="G52" i="9"/>
  <c r="F52" i="9"/>
  <c r="H51" i="9"/>
  <c r="E51" i="9" s="1"/>
  <c r="G51" i="9"/>
  <c r="F51" i="9"/>
  <c r="B51" i="9"/>
  <c r="H50" i="9"/>
  <c r="G50" i="9"/>
  <c r="F50" i="9"/>
  <c r="E50" i="9"/>
  <c r="B50" i="9" s="1"/>
  <c r="H49" i="9"/>
  <c r="G49" i="9"/>
  <c r="E49" i="9" s="1"/>
  <c r="F49" i="9"/>
  <c r="H48" i="9"/>
  <c r="G48" i="9"/>
  <c r="F48" i="9"/>
  <c r="H47" i="9"/>
  <c r="E47" i="9" s="1"/>
  <c r="B47" i="9" s="1"/>
  <c r="G47" i="9"/>
  <c r="F47" i="9"/>
  <c r="H46" i="9"/>
  <c r="E46" i="9" s="1"/>
  <c r="B46" i="9" s="1"/>
  <c r="G46" i="9"/>
  <c r="F46" i="9"/>
  <c r="H45" i="9"/>
  <c r="G45" i="9"/>
  <c r="F45" i="9"/>
  <c r="H44" i="9"/>
  <c r="G44" i="9"/>
  <c r="F44" i="9"/>
  <c r="H43" i="9"/>
  <c r="E43" i="9" s="1"/>
  <c r="B43" i="9" s="1"/>
  <c r="G43" i="9"/>
  <c r="F43" i="9"/>
  <c r="H42" i="9"/>
  <c r="G42" i="9"/>
  <c r="F42" i="9"/>
  <c r="E42" i="9"/>
  <c r="B42" i="9" s="1"/>
  <c r="H41" i="9"/>
  <c r="G41" i="9"/>
  <c r="E41" i="9" s="1"/>
  <c r="F41" i="9"/>
  <c r="H40" i="9"/>
  <c r="G40" i="9"/>
  <c r="F40" i="9"/>
  <c r="H39" i="9"/>
  <c r="E39" i="9" s="1"/>
  <c r="G39" i="9"/>
  <c r="F39" i="9"/>
  <c r="B39" i="9"/>
  <c r="H38" i="9"/>
  <c r="E38" i="9" s="1"/>
  <c r="B38" i="9" s="1"/>
  <c r="G38" i="9"/>
  <c r="F38" i="9"/>
  <c r="H37" i="9"/>
  <c r="G37" i="9"/>
  <c r="E37" i="9" s="1"/>
  <c r="F37" i="9"/>
  <c r="H36" i="9"/>
  <c r="G36" i="9"/>
  <c r="F36" i="9"/>
  <c r="H35" i="9"/>
  <c r="E35" i="9" s="1"/>
  <c r="B35" i="9" s="1"/>
  <c r="G35" i="9"/>
  <c r="F35" i="9"/>
  <c r="H34" i="9"/>
  <c r="E34" i="9" s="1"/>
  <c r="B34" i="9" s="1"/>
  <c r="G34" i="9"/>
  <c r="F34" i="9"/>
  <c r="H33" i="9"/>
  <c r="G33" i="9"/>
  <c r="F33" i="9"/>
  <c r="H32" i="9"/>
  <c r="G32" i="9"/>
  <c r="F32" i="9"/>
  <c r="H31" i="9"/>
  <c r="E31" i="9" s="1"/>
  <c r="G31" i="9"/>
  <c r="F31" i="9"/>
  <c r="B31" i="9"/>
  <c r="H30" i="9"/>
  <c r="G30" i="9"/>
  <c r="F30" i="9"/>
  <c r="E30" i="9"/>
  <c r="B30" i="9" s="1"/>
  <c r="H29" i="9"/>
  <c r="G29" i="9"/>
  <c r="F29" i="9"/>
  <c r="H28" i="9"/>
  <c r="G28" i="9"/>
  <c r="F28" i="9"/>
  <c r="H27" i="9"/>
  <c r="G27" i="9"/>
  <c r="F27" i="9"/>
  <c r="H26" i="9"/>
  <c r="E26" i="9" s="1"/>
  <c r="B26" i="9" s="1"/>
  <c r="G26" i="9"/>
  <c r="F26" i="9"/>
  <c r="H25" i="9"/>
  <c r="G25" i="9"/>
  <c r="E25" i="9" s="1"/>
  <c r="F25" i="9"/>
  <c r="H24" i="9"/>
  <c r="G24" i="9"/>
  <c r="F24" i="9"/>
  <c r="H23" i="9"/>
  <c r="E23" i="9" s="1"/>
  <c r="G23" i="9"/>
  <c r="F23" i="9"/>
  <c r="B23" i="9"/>
  <c r="H22" i="9"/>
  <c r="E22" i="9" s="1"/>
  <c r="B22" i="9" s="1"/>
  <c r="G22" i="9"/>
  <c r="F22" i="9"/>
  <c r="F21" i="9"/>
  <c r="F4" i="9"/>
  <c r="O3" i="9"/>
  <c r="G275" i="9" s="1"/>
  <c r="I3" i="9"/>
  <c r="G280" i="9" s="1"/>
  <c r="E280" i="9" s="1"/>
  <c r="B280" i="9" s="1"/>
  <c r="H3" i="9"/>
  <c r="G3" i="9"/>
  <c r="D101" i="8"/>
  <c r="D95" i="8"/>
  <c r="D90" i="8"/>
  <c r="D85" i="8"/>
  <c r="D80" i="8"/>
  <c r="C1555" i="1" s="1"/>
  <c r="D75" i="8"/>
  <c r="D70" i="8"/>
  <c r="D65" i="8"/>
  <c r="D60" i="8"/>
  <c r="D55" i="8"/>
  <c r="D50" i="8"/>
  <c r="D44" i="8"/>
  <c r="D36" i="8"/>
  <c r="C1511" i="1" s="1"/>
  <c r="D26" i="8"/>
  <c r="D18" i="8"/>
  <c r="C1493" i="1" s="1"/>
  <c r="G1493" i="1" s="1"/>
  <c r="D8" i="8"/>
  <c r="E44" i="7"/>
  <c r="D44" i="7"/>
  <c r="E39" i="7"/>
  <c r="E38" i="7" s="1"/>
  <c r="D39" i="7"/>
  <c r="D38" i="7" s="1"/>
  <c r="E30" i="7"/>
  <c r="D30" i="7"/>
  <c r="E23" i="7"/>
  <c r="D23" i="7"/>
  <c r="E22" i="7"/>
  <c r="D22" i="7"/>
  <c r="E14" i="7"/>
  <c r="D14" i="7"/>
  <c r="E7" i="7"/>
  <c r="E6" i="7" s="1"/>
  <c r="E5" i="7" s="1"/>
  <c r="D7" i="7"/>
  <c r="D6" i="7" s="1"/>
  <c r="D5" i="7" s="1"/>
  <c r="F140" i="6"/>
  <c r="F139" i="6"/>
  <c r="F138" i="6"/>
  <c r="F137" i="6"/>
  <c r="F136" i="6"/>
  <c r="F135" i="6"/>
  <c r="F134" i="6"/>
  <c r="F133" i="6"/>
  <c r="F132" i="6"/>
  <c r="F131" i="6"/>
  <c r="E130" i="6"/>
  <c r="E129" i="6" s="1"/>
  <c r="D1423" i="1" s="1"/>
  <c r="D130" i="6"/>
  <c r="F128" i="6"/>
  <c r="F127" i="6"/>
  <c r="F126" i="6"/>
  <c r="F125" i="6"/>
  <c r="F124" i="6"/>
  <c r="F123" i="6"/>
  <c r="E122" i="6"/>
  <c r="D122" i="6"/>
  <c r="F122" i="6" s="1"/>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3" i="6"/>
  <c r="F92" i="6"/>
  <c r="F91" i="6"/>
  <c r="F90" i="6"/>
  <c r="E90" i="6"/>
  <c r="D90" i="6"/>
  <c r="E89" i="6"/>
  <c r="F88" i="6"/>
  <c r="F87" i="6"/>
  <c r="F86" i="6"/>
  <c r="F85" i="6"/>
  <c r="F84" i="6"/>
  <c r="F83" i="6"/>
  <c r="E82" i="6"/>
  <c r="F82" i="6" s="1"/>
  <c r="D82" i="6"/>
  <c r="F81" i="6"/>
  <c r="F80" i="6"/>
  <c r="F79" i="6"/>
  <c r="F78" i="6"/>
  <c r="F77" i="6"/>
  <c r="F76" i="6"/>
  <c r="E75" i="6"/>
  <c r="D75" i="6"/>
  <c r="F75" i="6" s="1"/>
  <c r="F74" i="6"/>
  <c r="F73" i="6"/>
  <c r="F72" i="6"/>
  <c r="F71" i="6"/>
  <c r="F70" i="6"/>
  <c r="F69" i="6"/>
  <c r="F68" i="6"/>
  <c r="F67" i="6"/>
  <c r="F66" i="6"/>
  <c r="E66" i="6"/>
  <c r="D66" i="6"/>
  <c r="F65" i="6"/>
  <c r="F64" i="6"/>
  <c r="F63" i="6"/>
  <c r="F62" i="6"/>
  <c r="E61" i="6"/>
  <c r="F61" i="6" s="1"/>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6" i="6" s="1"/>
  <c r="D35" i="6"/>
  <c r="F34" i="6"/>
  <c r="F33" i="6"/>
  <c r="F32" i="6"/>
  <c r="F31" i="6"/>
  <c r="F30" i="6"/>
  <c r="F29" i="6"/>
  <c r="E28" i="6"/>
  <c r="D28" i="6"/>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E250" i="5"/>
  <c r="D1227" i="1" s="1"/>
  <c r="G1227" i="1" s="1"/>
  <c r="D250" i="5"/>
  <c r="F250" i="5" s="1"/>
  <c r="F249" i="5"/>
  <c r="F248" i="5"/>
  <c r="F247" i="5"/>
  <c r="E246" i="5"/>
  <c r="D246" i="5"/>
  <c r="D245" i="5"/>
  <c r="F244" i="5"/>
  <c r="F243" i="5"/>
  <c r="E242" i="5"/>
  <c r="F242" i="5" s="1"/>
  <c r="D242" i="5"/>
  <c r="F241" i="5"/>
  <c r="F240" i="5"/>
  <c r="F239" i="5"/>
  <c r="E239" i="5"/>
  <c r="D239" i="5"/>
  <c r="D238" i="5"/>
  <c r="D237"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F198" i="5"/>
  <c r="E198" i="5"/>
  <c r="D198" i="5"/>
  <c r="F197" i="5"/>
  <c r="F196" i="5"/>
  <c r="F195" i="5"/>
  <c r="F194" i="5"/>
  <c r="F193" i="5"/>
  <c r="F192" i="5"/>
  <c r="F191" i="5"/>
  <c r="E191" i="5"/>
  <c r="D191" i="5"/>
  <c r="F190" i="5"/>
  <c r="E190" i="5"/>
  <c r="H309" i="9" s="1"/>
  <c r="D190" i="5"/>
  <c r="F189" i="5"/>
  <c r="F188" i="5"/>
  <c r="F187" i="5"/>
  <c r="F186" i="5"/>
  <c r="F185" i="5"/>
  <c r="F184" i="5"/>
  <c r="F183" i="5"/>
  <c r="F182" i="5"/>
  <c r="F181" i="5"/>
  <c r="F180" i="5"/>
  <c r="E180" i="5"/>
  <c r="E177" i="5" s="1"/>
  <c r="H307" i="9" s="1"/>
  <c r="D180" i="5"/>
  <c r="D177" i="5" s="1"/>
  <c r="F179" i="5"/>
  <c r="F178"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8" i="5"/>
  <c r="F147" i="5"/>
  <c r="E146" i="5"/>
  <c r="D146" i="5"/>
  <c r="F145" i="5"/>
  <c r="F144" i="5"/>
  <c r="F143" i="5"/>
  <c r="F142" i="5"/>
  <c r="E142" i="5"/>
  <c r="D142" i="5"/>
  <c r="F141" i="5"/>
  <c r="F140" i="5"/>
  <c r="F139" i="5"/>
  <c r="F138" i="5"/>
  <c r="F137" i="5"/>
  <c r="F136" i="5"/>
  <c r="E135" i="5"/>
  <c r="E134" i="5" s="1"/>
  <c r="D1112" i="1" s="1"/>
  <c r="D135" i="5"/>
  <c r="F133" i="5"/>
  <c r="F132" i="5"/>
  <c r="F131" i="5"/>
  <c r="F130" i="5"/>
  <c r="F129" i="5"/>
  <c r="F128" i="5"/>
  <c r="F127" i="5"/>
  <c r="E126" i="5"/>
  <c r="D126" i="5"/>
  <c r="F126" i="5" s="1"/>
  <c r="F125" i="5"/>
  <c r="F124" i="5"/>
  <c r="F123" i="5"/>
  <c r="F122" i="5"/>
  <c r="F121" i="5"/>
  <c r="F120" i="5"/>
  <c r="F119" i="5"/>
  <c r="E119" i="5"/>
  <c r="D119" i="5"/>
  <c r="E118"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9" i="9" s="1"/>
  <c r="F87" i="5"/>
  <c r="E87" i="5"/>
  <c r="D87" i="5"/>
  <c r="F86" i="5"/>
  <c r="F85" i="5"/>
  <c r="F84" i="5"/>
  <c r="F83" i="5"/>
  <c r="F82" i="5"/>
  <c r="F81" i="5"/>
  <c r="F80" i="5"/>
  <c r="E79" i="5"/>
  <c r="D79" i="5"/>
  <c r="E78" i="5"/>
  <c r="D1056" i="1" s="1"/>
  <c r="F77" i="5"/>
  <c r="F76" i="5"/>
  <c r="F75" i="5"/>
  <c r="F74" i="5"/>
  <c r="F73" i="5"/>
  <c r="F72" i="5"/>
  <c r="F71" i="5"/>
  <c r="E70" i="5"/>
  <c r="E69" i="5" s="1"/>
  <c r="D70" i="5"/>
  <c r="D69" i="5" s="1"/>
  <c r="F67" i="5"/>
  <c r="F66" i="5"/>
  <c r="F65" i="5"/>
  <c r="F64" i="5"/>
  <c r="F63" i="5"/>
  <c r="E63" i="5"/>
  <c r="D63" i="5"/>
  <c r="F62" i="5"/>
  <c r="F61" i="5"/>
  <c r="F60" i="5"/>
  <c r="F59" i="5"/>
  <c r="F58" i="5"/>
  <c r="F57" i="5"/>
  <c r="E56" i="5"/>
  <c r="F56" i="5" s="1"/>
  <c r="D56" i="5"/>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D1007" i="1" s="1"/>
  <c r="H1007" i="1" s="1"/>
  <c r="D29" i="5"/>
  <c r="F29" i="5" s="1"/>
  <c r="F28" i="5"/>
  <c r="F27" i="5"/>
  <c r="F26" i="5"/>
  <c r="F25" i="5"/>
  <c r="F24" i="5"/>
  <c r="F23" i="5"/>
  <c r="F22" i="5"/>
  <c r="F21" i="5"/>
  <c r="F20" i="5"/>
  <c r="E19" i="5"/>
  <c r="D997" i="1" s="1"/>
  <c r="H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E625" i="4" s="1"/>
  <c r="D626" i="4"/>
  <c r="F626" i="4" s="1"/>
  <c r="D625" i="4"/>
  <c r="F625" i="4" s="1"/>
  <c r="F624" i="4"/>
  <c r="F623" i="4"/>
  <c r="F622" i="4"/>
  <c r="F621" i="4"/>
  <c r="F620" i="4"/>
  <c r="F619" i="4"/>
  <c r="F618" i="4"/>
  <c r="F617" i="4"/>
  <c r="E617" i="4"/>
  <c r="D617" i="4"/>
  <c r="F616" i="4"/>
  <c r="F615" i="4"/>
  <c r="F614" i="4"/>
  <c r="F613" i="4"/>
  <c r="E612" i="4"/>
  <c r="E593" i="4" s="1"/>
  <c r="D612" i="4"/>
  <c r="F612" i="4" s="1"/>
  <c r="F611" i="4"/>
  <c r="F610" i="4"/>
  <c r="F609" i="4"/>
  <c r="F608" i="4"/>
  <c r="F607" i="4"/>
  <c r="F606" i="4"/>
  <c r="F605" i="4"/>
  <c r="E605" i="4"/>
  <c r="D605" i="4"/>
  <c r="F604" i="4"/>
  <c r="F603" i="4"/>
  <c r="E603" i="4"/>
  <c r="H143" i="9" s="1"/>
  <c r="D603" i="4"/>
  <c r="G143" i="9" s="1"/>
  <c r="F602" i="4"/>
  <c r="F601" i="4"/>
  <c r="F600" i="4"/>
  <c r="E599" i="4"/>
  <c r="D599" i="4"/>
  <c r="F598" i="4"/>
  <c r="F597" i="4"/>
  <c r="F596" i="4"/>
  <c r="F595" i="4"/>
  <c r="F594" i="4"/>
  <c r="E594" i="4"/>
  <c r="D594" i="4"/>
  <c r="F592" i="4"/>
  <c r="F591" i="4"/>
  <c r="F590" i="4"/>
  <c r="E590" i="4"/>
  <c r="D590" i="4"/>
  <c r="F589" i="4"/>
  <c r="F588" i="4"/>
  <c r="E587" i="4"/>
  <c r="D587" i="4"/>
  <c r="F587" i="4" s="1"/>
  <c r="F586" i="4"/>
  <c r="E585" i="4"/>
  <c r="D585" i="4"/>
  <c r="F584" i="4"/>
  <c r="F583" i="4"/>
  <c r="F582" i="4"/>
  <c r="F581" i="4"/>
  <c r="E581" i="4"/>
  <c r="D581" i="4"/>
  <c r="E580" i="4"/>
  <c r="E528" i="4" s="1"/>
  <c r="F579" i="4"/>
  <c r="F578" i="4"/>
  <c r="F577" i="4"/>
  <c r="E577" i="4"/>
  <c r="D577" i="4"/>
  <c r="F576" i="4"/>
  <c r="F575" i="4"/>
  <c r="F574" i="4"/>
  <c r="E574" i="4"/>
  <c r="D574" i="4"/>
  <c r="F573" i="4"/>
  <c r="F572" i="4"/>
  <c r="E571" i="4"/>
  <c r="D571" i="4"/>
  <c r="F571" i="4" s="1"/>
  <c r="F570" i="4"/>
  <c r="F569" i="4"/>
  <c r="E568" i="4"/>
  <c r="E567" i="4" s="1"/>
  <c r="D568" i="4"/>
  <c r="F568" i="4" s="1"/>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E529" i="4"/>
  <c r="F527" i="4"/>
  <c r="F526" i="4"/>
  <c r="F525" i="4"/>
  <c r="E525" i="4"/>
  <c r="D525" i="4"/>
  <c r="F524" i="4"/>
  <c r="F523" i="4"/>
  <c r="F522" i="4"/>
  <c r="E522" i="4"/>
  <c r="D522" i="4"/>
  <c r="F521" i="4"/>
  <c r="F520" i="4"/>
  <c r="E519" i="4"/>
  <c r="D519" i="4"/>
  <c r="F519" i="4" s="1"/>
  <c r="F518" i="4"/>
  <c r="F517" i="4"/>
  <c r="E516" i="4"/>
  <c r="E515" i="4" s="1"/>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E484" i="4" s="1"/>
  <c r="D490" i="4"/>
  <c r="F490" i="4" s="1"/>
  <c r="F489" i="4"/>
  <c r="F488" i="4"/>
  <c r="F487" i="4"/>
  <c r="F486" i="4"/>
  <c r="E485" i="4"/>
  <c r="D485" i="4"/>
  <c r="F483" i="4"/>
  <c r="F482" i="4"/>
  <c r="E481" i="4"/>
  <c r="D481" i="4"/>
  <c r="F481" i="4" s="1"/>
  <c r="F480" i="4"/>
  <c r="F479" i="4"/>
  <c r="E478" i="4"/>
  <c r="E472" i="4" s="1"/>
  <c r="D478" i="4"/>
  <c r="F478" i="4" s="1"/>
  <c r="F477" i="4"/>
  <c r="F476" i="4"/>
  <c r="F475" i="4"/>
  <c r="F474" i="4"/>
  <c r="E473" i="4"/>
  <c r="D473" i="4"/>
  <c r="F471" i="4"/>
  <c r="F470" i="4"/>
  <c r="E469" i="4"/>
  <c r="D469" i="4"/>
  <c r="F469" i="4" s="1"/>
  <c r="F468" i="4"/>
  <c r="F467" i="4"/>
  <c r="E466" i="4"/>
  <c r="E459" i="4" s="1"/>
  <c r="D466" i="4"/>
  <c r="D459" i="4" s="1"/>
  <c r="F465" i="4"/>
  <c r="F464" i="4"/>
  <c r="F463" i="4"/>
  <c r="E463" i="4"/>
  <c r="D463" i="4"/>
  <c r="F462" i="4"/>
  <c r="F461" i="4"/>
  <c r="F460" i="4"/>
  <c r="E460" i="4"/>
  <c r="D460" i="4"/>
  <c r="F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D421" i="4"/>
  <c r="F418" i="4"/>
  <c r="E418" i="4"/>
  <c r="D418" i="4"/>
  <c r="E417" i="4"/>
  <c r="D417" i="4"/>
  <c r="D644" i="4" s="1"/>
  <c r="F644" i="4" s="1"/>
  <c r="E416" i="4"/>
  <c r="D411" i="1" s="1"/>
  <c r="D416" i="4"/>
  <c r="F411" i="4"/>
  <c r="F410" i="4"/>
  <c r="F409" i="4"/>
  <c r="F406" i="4"/>
  <c r="F405" i="4"/>
  <c r="F404" i="4"/>
  <c r="F403" i="4"/>
  <c r="E402" i="4"/>
  <c r="D402" i="4"/>
  <c r="F401" i="4"/>
  <c r="E400" i="4"/>
  <c r="D400" i="4"/>
  <c r="F400" i="4" s="1"/>
  <c r="F399" i="4"/>
  <c r="F398" i="4"/>
  <c r="E397" i="4"/>
  <c r="E396" i="4" s="1"/>
  <c r="D397" i="4"/>
  <c r="F397" i="4" s="1"/>
  <c r="D396" i="4"/>
  <c r="F396" i="4" s="1"/>
  <c r="F395" i="4"/>
  <c r="F394" i="4"/>
  <c r="F393" i="4"/>
  <c r="F392" i="4"/>
  <c r="E391" i="4"/>
  <c r="F391" i="4" s="1"/>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E356" i="4"/>
  <c r="D356" i="4"/>
  <c r="F355" i="4"/>
  <c r="F354" i="4"/>
  <c r="F353" i="4"/>
  <c r="F352" i="4"/>
  <c r="E352" i="4"/>
  <c r="D352" i="4"/>
  <c r="E351" i="4"/>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3" i="4"/>
  <c r="F302" i="4"/>
  <c r="F301" i="4"/>
  <c r="E300" i="4"/>
  <c r="E299" i="4" s="1"/>
  <c r="D294" i="1" s="1"/>
  <c r="D300"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D263" i="4" s="1"/>
  <c r="F267" i="4"/>
  <c r="F266" i="4"/>
  <c r="F265" i="4"/>
  <c r="F264" i="4"/>
  <c r="E264" i="4"/>
  <c r="D264" i="4"/>
  <c r="F262" i="4"/>
  <c r="F261" i="4"/>
  <c r="F260" i="4"/>
  <c r="E259" i="4"/>
  <c r="D259" i="4"/>
  <c r="F259" i="4" s="1"/>
  <c r="F258" i="4"/>
  <c r="F257" i="4"/>
  <c r="F256" i="4"/>
  <c r="F255" i="4"/>
  <c r="F254" i="4"/>
  <c r="E253" i="4"/>
  <c r="D253" i="4"/>
  <c r="E252" i="4"/>
  <c r="D248" i="1" s="1"/>
  <c r="F251" i="4"/>
  <c r="F250" i="4"/>
  <c r="F249" i="4"/>
  <c r="F248" i="4"/>
  <c r="F247" i="4"/>
  <c r="E247" i="4"/>
  <c r="D247" i="4"/>
  <c r="F246" i="4"/>
  <c r="F245" i="4"/>
  <c r="F244" i="4"/>
  <c r="E244" i="4"/>
  <c r="D244" i="4"/>
  <c r="F243" i="4"/>
  <c r="F242" i="4"/>
  <c r="F241" i="4"/>
  <c r="E240" i="4"/>
  <c r="D240" i="4"/>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F219" i="4"/>
  <c r="E219" i="4"/>
  <c r="D219" i="4"/>
  <c r="F218" i="4"/>
  <c r="F217" i="4"/>
  <c r="F216" i="4"/>
  <c r="E216" i="4"/>
  <c r="D216" i="4"/>
  <c r="E215" i="4"/>
  <c r="F215" i="4" s="1"/>
  <c r="D215" i="4"/>
  <c r="F214" i="4"/>
  <c r="F213" i="4"/>
  <c r="F212" i="4"/>
  <c r="F211" i="4"/>
  <c r="E210" i="4"/>
  <c r="E196" i="4" s="1"/>
  <c r="D192" i="1" s="1"/>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F188" i="4"/>
  <c r="E188" i="4"/>
  <c r="D188" i="4"/>
  <c r="F187" i="4"/>
  <c r="F186" i="4"/>
  <c r="F185" i="4"/>
  <c r="F184" i="4"/>
  <c r="F183" i="4"/>
  <c r="F182" i="4"/>
  <c r="F181" i="4"/>
  <c r="F180" i="4"/>
  <c r="F179" i="4"/>
  <c r="F178" i="4"/>
  <c r="E177" i="4"/>
  <c r="D177" i="4"/>
  <c r="F176" i="4"/>
  <c r="F175" i="4"/>
  <c r="F174" i="4"/>
  <c r="F173" i="4"/>
  <c r="F172" i="4"/>
  <c r="F171" i="4"/>
  <c r="F170" i="4"/>
  <c r="F169" i="4"/>
  <c r="E169" i="4"/>
  <c r="D169" i="4"/>
  <c r="F168" i="4"/>
  <c r="F167" i="4"/>
  <c r="F166" i="4"/>
  <c r="F165" i="4"/>
  <c r="E164" i="4"/>
  <c r="D164" i="4"/>
  <c r="F164" i="4" s="1"/>
  <c r="D163" i="4"/>
  <c r="F162" i="4"/>
  <c r="F161" i="4"/>
  <c r="F160" i="4"/>
  <c r="E159" i="4"/>
  <c r="F159" i="4" s="1"/>
  <c r="D159" i="4"/>
  <c r="F158" i="4"/>
  <c r="F157" i="4"/>
  <c r="F156" i="4"/>
  <c r="F155" i="4"/>
  <c r="F154" i="4"/>
  <c r="F153" i="4"/>
  <c r="E153" i="4"/>
  <c r="D153" i="4"/>
  <c r="E152" i="4"/>
  <c r="D148" i="1" s="1"/>
  <c r="H148" i="1" s="1"/>
  <c r="D152" i="4"/>
  <c r="F150" i="4"/>
  <c r="F149" i="4"/>
  <c r="F148" i="4"/>
  <c r="F147" i="4"/>
  <c r="F146" i="4"/>
  <c r="F145" i="4"/>
  <c r="F144" i="4"/>
  <c r="F143" i="4"/>
  <c r="F142" i="4"/>
  <c r="F141" i="4"/>
  <c r="E140" i="4"/>
  <c r="E139" i="4" s="1"/>
  <c r="D140" i="4"/>
  <c r="D139" i="4"/>
  <c r="F138" i="4"/>
  <c r="F137" i="4"/>
  <c r="F136" i="4"/>
  <c r="F135" i="4"/>
  <c r="F134" i="4"/>
  <c r="E134" i="4"/>
  <c r="D134" i="4"/>
  <c r="F133" i="4"/>
  <c r="E133" i="4"/>
  <c r="D133" i="4"/>
  <c r="F132" i="4"/>
  <c r="F131" i="4"/>
  <c r="F130" i="4"/>
  <c r="F129" i="4"/>
  <c r="E128" i="4"/>
  <c r="D128" i="4"/>
  <c r="F127" i="4"/>
  <c r="F126" i="4"/>
  <c r="E125" i="4"/>
  <c r="E124" i="4" s="1"/>
  <c r="D120" i="1" s="1"/>
  <c r="D125" i="4"/>
  <c r="D124" i="4"/>
  <c r="F123" i="4"/>
  <c r="F122" i="4"/>
  <c r="F121" i="4"/>
  <c r="E120" i="4"/>
  <c r="F120" i="4" s="1"/>
  <c r="D120" i="4"/>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F77" i="4"/>
  <c r="E77" i="4"/>
  <c r="D77" i="4"/>
  <c r="F76" i="4"/>
  <c r="F75" i="4"/>
  <c r="E74" i="4"/>
  <c r="D70" i="1" s="1"/>
  <c r="D74" i="4"/>
  <c r="F73" i="4"/>
  <c r="F72" i="4"/>
  <c r="E71" i="4"/>
  <c r="D71" i="4"/>
  <c r="F71" i="4" s="1"/>
  <c r="F70" i="4"/>
  <c r="F69" i="4"/>
  <c r="E68" i="4"/>
  <c r="D68" i="4"/>
  <c r="F68" i="4" s="1"/>
  <c r="F67" i="4"/>
  <c r="F66" i="4"/>
  <c r="F65" i="4"/>
  <c r="E65" i="4"/>
  <c r="D65" i="4"/>
  <c r="F64" i="4"/>
  <c r="F63" i="4"/>
  <c r="E62" i="4"/>
  <c r="F62" i="4" s="1"/>
  <c r="D62" i="4"/>
  <c r="F61" i="4"/>
  <c r="F60" i="4"/>
  <c r="E59" i="4"/>
  <c r="D59" i="4"/>
  <c r="F58" i="4"/>
  <c r="F57" i="4"/>
  <c r="F56" i="4"/>
  <c r="F55" i="4"/>
  <c r="F54" i="4"/>
  <c r="E54" i="4"/>
  <c r="D54" i="4"/>
  <c r="F53" i="4"/>
  <c r="F52" i="4"/>
  <c r="E51" i="4"/>
  <c r="D51" i="4"/>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E29" i="4"/>
  <c r="D25" i="1" s="1"/>
  <c r="D29" i="4"/>
  <c r="F28" i="4"/>
  <c r="F27" i="4"/>
  <c r="F26" i="4"/>
  <c r="F25" i="4"/>
  <c r="F24" i="4"/>
  <c r="E23" i="4"/>
  <c r="D19" i="1" s="1"/>
  <c r="D23" i="4"/>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I30" i="3"/>
  <c r="H30" i="3"/>
  <c r="G30" i="3"/>
  <c r="B30" i="3"/>
  <c r="I29" i="3"/>
  <c r="G29" i="3"/>
  <c r="B29" i="3"/>
  <c r="G28" i="3"/>
  <c r="B28" i="3"/>
  <c r="G27" i="3"/>
  <c r="B27" i="3"/>
  <c r="I26" i="3"/>
  <c r="H26" i="3"/>
  <c r="G26" i="3"/>
  <c r="B26" i="3"/>
  <c r="H25" i="3"/>
  <c r="G25" i="3"/>
  <c r="B25" i="3"/>
  <c r="G24" i="3"/>
  <c r="B24" i="3"/>
  <c r="H23" i="3"/>
  <c r="G23" i="3"/>
  <c r="B23" i="3"/>
  <c r="G22" i="3"/>
  <c r="B22" i="3"/>
  <c r="G21" i="3"/>
  <c r="B21" i="3"/>
  <c r="G20" i="3"/>
  <c r="B20" i="3"/>
  <c r="G19" i="3"/>
  <c r="B19" i="3"/>
  <c r="G18" i="3"/>
  <c r="B18" i="3"/>
  <c r="G17" i="3"/>
  <c r="B17" i="3"/>
  <c r="G16" i="3"/>
  <c r="B16" i="3"/>
  <c r="H10" i="3" a="1"/>
  <c r="H10" i="3" s="1"/>
  <c r="L3" i="9" s="1"/>
  <c r="H1580" i="1"/>
  <c r="G1580" i="1"/>
  <c r="C1580" i="1"/>
  <c r="C1579" i="1"/>
  <c r="C1578" i="1"/>
  <c r="H1577" i="1"/>
  <c r="G1577" i="1"/>
  <c r="C1577" i="1"/>
  <c r="H1576" i="1"/>
  <c r="G1576" i="1"/>
  <c r="C1576" i="1"/>
  <c r="G1575" i="1"/>
  <c r="C1575" i="1"/>
  <c r="H1575" i="1" s="1"/>
  <c r="C1574" i="1"/>
  <c r="H1573" i="1"/>
  <c r="G1573" i="1"/>
  <c r="C1573" i="1"/>
  <c r="H1572" i="1"/>
  <c r="G1572" i="1"/>
  <c r="C1572" i="1"/>
  <c r="G1571" i="1"/>
  <c r="C1571" i="1"/>
  <c r="H1571" i="1" s="1"/>
  <c r="C1570" i="1"/>
  <c r="H1569" i="1"/>
  <c r="G1569" i="1"/>
  <c r="C1569" i="1"/>
  <c r="H1568" i="1"/>
  <c r="G1568" i="1"/>
  <c r="C1568" i="1"/>
  <c r="C1567" i="1"/>
  <c r="H1567" i="1" s="1"/>
  <c r="C1566" i="1"/>
  <c r="C1565" i="1"/>
  <c r="H1565" i="1" s="1"/>
  <c r="H1564" i="1"/>
  <c r="G1564" i="1"/>
  <c r="C1564" i="1"/>
  <c r="C1563" i="1"/>
  <c r="C1562" i="1"/>
  <c r="C1561" i="1"/>
  <c r="H1561" i="1" s="1"/>
  <c r="C1560" i="1"/>
  <c r="H1560" i="1" s="1"/>
  <c r="G1559" i="1"/>
  <c r="C1559" i="1"/>
  <c r="H1559" i="1" s="1"/>
  <c r="C1558" i="1"/>
  <c r="H1557" i="1"/>
  <c r="G1557" i="1"/>
  <c r="C1557" i="1"/>
  <c r="C1556" i="1"/>
  <c r="H1556" i="1" s="1"/>
  <c r="C1554" i="1"/>
  <c r="H1553" i="1"/>
  <c r="G1553" i="1"/>
  <c r="C1553" i="1"/>
  <c r="H1552" i="1"/>
  <c r="G1552" i="1"/>
  <c r="C1552" i="1"/>
  <c r="C1551" i="1"/>
  <c r="H1551" i="1" s="1"/>
  <c r="C1550" i="1"/>
  <c r="H1549" i="1"/>
  <c r="G1549" i="1"/>
  <c r="C1549" i="1"/>
  <c r="H1548" i="1"/>
  <c r="G1548" i="1"/>
  <c r="C1548" i="1"/>
  <c r="C1547" i="1"/>
  <c r="C1546" i="1"/>
  <c r="H1545" i="1"/>
  <c r="G1545" i="1"/>
  <c r="C1545" i="1"/>
  <c r="H1544" i="1"/>
  <c r="G1544" i="1"/>
  <c r="C1544" i="1"/>
  <c r="G1543" i="1"/>
  <c r="C1543" i="1"/>
  <c r="H1543" i="1" s="1"/>
  <c r="C1542" i="1"/>
  <c r="H1541" i="1"/>
  <c r="G1541" i="1"/>
  <c r="C1541" i="1"/>
  <c r="H1540" i="1"/>
  <c r="G1540" i="1"/>
  <c r="C1540" i="1"/>
  <c r="G1539" i="1"/>
  <c r="C1539" i="1"/>
  <c r="H1539" i="1" s="1"/>
  <c r="C1538" i="1"/>
  <c r="H1537" i="1"/>
  <c r="G1537" i="1"/>
  <c r="C1537" i="1"/>
  <c r="H1536" i="1"/>
  <c r="C1536" i="1"/>
  <c r="G1536" i="1" s="1"/>
  <c r="C1535" i="1"/>
  <c r="H1535" i="1" s="1"/>
  <c r="C1534" i="1"/>
  <c r="H1533" i="1"/>
  <c r="G1533" i="1"/>
  <c r="C1533" i="1"/>
  <c r="H1532" i="1"/>
  <c r="G1532" i="1"/>
  <c r="C1532" i="1"/>
  <c r="C1531" i="1"/>
  <c r="C1530" i="1"/>
  <c r="H1529" i="1"/>
  <c r="G1529" i="1"/>
  <c r="C1529" i="1"/>
  <c r="H1528" i="1"/>
  <c r="G1528" i="1"/>
  <c r="C1528" i="1"/>
  <c r="G1527" i="1"/>
  <c r="C1527" i="1"/>
  <c r="H1527" i="1" s="1"/>
  <c r="C1526" i="1"/>
  <c r="H1525" i="1"/>
  <c r="G1525" i="1"/>
  <c r="C1525" i="1"/>
  <c r="G1523" i="1"/>
  <c r="C1523" i="1"/>
  <c r="H1523" i="1" s="1"/>
  <c r="C1522" i="1"/>
  <c r="H1521" i="1"/>
  <c r="G1521" i="1"/>
  <c r="C1521" i="1"/>
  <c r="C1520" i="1"/>
  <c r="H1520" i="1" s="1"/>
  <c r="C1519" i="1"/>
  <c r="H1519" i="1" s="1"/>
  <c r="H1516" i="1"/>
  <c r="G1516" i="1"/>
  <c r="C1516" i="1"/>
  <c r="C1515" i="1"/>
  <c r="H1514" i="1"/>
  <c r="C1514" i="1"/>
  <c r="G1514" i="1" s="1"/>
  <c r="H1513" i="1"/>
  <c r="G1513" i="1"/>
  <c r="C1513" i="1"/>
  <c r="C1512" i="1"/>
  <c r="C1510" i="1"/>
  <c r="C1509" i="1"/>
  <c r="G1509" i="1" s="1"/>
  <c r="H1508" i="1"/>
  <c r="G1508" i="1"/>
  <c r="C1508" i="1"/>
  <c r="C1507" i="1"/>
  <c r="C1506" i="1"/>
  <c r="G1506" i="1" s="1"/>
  <c r="H1505" i="1"/>
  <c r="G1505" i="1"/>
  <c r="C1505" i="1"/>
  <c r="C1504" i="1"/>
  <c r="C1503" i="1"/>
  <c r="H1503" i="1" s="1"/>
  <c r="C1502" i="1"/>
  <c r="C1501" i="1"/>
  <c r="G1501" i="1" s="1"/>
  <c r="H1500" i="1"/>
  <c r="G1500" i="1"/>
  <c r="C1500" i="1"/>
  <c r="H1498" i="1"/>
  <c r="C1498" i="1"/>
  <c r="G1498" i="1" s="1"/>
  <c r="C1497" i="1"/>
  <c r="H1497" i="1" s="1"/>
  <c r="C1496" i="1"/>
  <c r="G1495" i="1"/>
  <c r="C1495" i="1"/>
  <c r="H1495" i="1" s="1"/>
  <c r="C1494" i="1"/>
  <c r="C1492" i="1"/>
  <c r="H1492" i="1" s="1"/>
  <c r="C1491" i="1"/>
  <c r="C1490" i="1"/>
  <c r="G1490" i="1" s="1"/>
  <c r="C1489" i="1"/>
  <c r="H1489" i="1" s="1"/>
  <c r="C1488" i="1"/>
  <c r="G1487" i="1"/>
  <c r="C1487" i="1"/>
  <c r="H1487" i="1" s="1"/>
  <c r="C1486" i="1"/>
  <c r="G1485" i="1"/>
  <c r="C1485" i="1"/>
  <c r="H1485" i="1" s="1"/>
  <c r="G1484" i="1"/>
  <c r="C1484" i="1"/>
  <c r="H1484" i="1" s="1"/>
  <c r="C1483" i="1"/>
  <c r="H1482" i="1"/>
  <c r="C1482" i="1"/>
  <c r="G1482" i="1" s="1"/>
  <c r="C1480" i="1"/>
  <c r="D1479" i="1"/>
  <c r="C1479" i="1"/>
  <c r="J1479" i="1" s="1"/>
  <c r="G1478" i="1"/>
  <c r="D1478" i="1"/>
  <c r="C1478" i="1"/>
  <c r="H1477" i="1"/>
  <c r="G1477" i="1"/>
  <c r="D1477" i="1"/>
  <c r="C1477" i="1"/>
  <c r="J1477" i="1" s="1"/>
  <c r="D1476" i="1"/>
  <c r="C1476" i="1"/>
  <c r="G1475" i="1"/>
  <c r="D1475" i="1"/>
  <c r="C1475" i="1"/>
  <c r="H1475" i="1" s="1"/>
  <c r="D1474" i="1"/>
  <c r="C1474" i="1"/>
  <c r="D1473" i="1"/>
  <c r="C1473" i="1"/>
  <c r="H1473" i="1" s="1"/>
  <c r="H1472" i="1"/>
  <c r="G1472" i="1"/>
  <c r="I1472" i="1" s="1"/>
  <c r="D1472" i="1"/>
  <c r="C1472" i="1"/>
  <c r="J1472" i="1" s="1"/>
  <c r="G1471" i="1"/>
  <c r="I1471" i="1" s="1"/>
  <c r="D1471" i="1"/>
  <c r="C1471" i="1"/>
  <c r="H1471" i="1" s="1"/>
  <c r="D1470" i="1"/>
  <c r="G1470" i="1" s="1"/>
  <c r="C1470" i="1"/>
  <c r="D1469" i="1"/>
  <c r="C1469" i="1"/>
  <c r="H1468" i="1"/>
  <c r="G1468" i="1"/>
  <c r="I1468" i="1" s="1"/>
  <c r="D1468" i="1"/>
  <c r="C1468" i="1"/>
  <c r="J1468" i="1" s="1"/>
  <c r="I1467" i="1"/>
  <c r="G1467" i="1"/>
  <c r="D1467" i="1"/>
  <c r="C1467" i="1"/>
  <c r="H1467" i="1" s="1"/>
  <c r="D1466" i="1"/>
  <c r="C1466" i="1"/>
  <c r="H1466" i="1" s="1"/>
  <c r="D1465" i="1"/>
  <c r="C1465" i="1"/>
  <c r="H1464" i="1"/>
  <c r="G1464" i="1"/>
  <c r="I1464" i="1" s="1"/>
  <c r="D1464" i="1"/>
  <c r="C1464" i="1"/>
  <c r="J1464" i="1" s="1"/>
  <c r="G1463" i="1"/>
  <c r="I1463" i="1" s="1"/>
  <c r="D1463" i="1"/>
  <c r="C1463" i="1"/>
  <c r="H1463" i="1" s="1"/>
  <c r="D1462" i="1"/>
  <c r="C1462" i="1"/>
  <c r="H1461" i="1"/>
  <c r="D1461" i="1"/>
  <c r="C1461" i="1"/>
  <c r="G1461" i="1" s="1"/>
  <c r="J1460" i="1"/>
  <c r="D1460" i="1"/>
  <c r="C1460" i="1"/>
  <c r="H1459" i="1"/>
  <c r="G1459" i="1"/>
  <c r="I1459" i="1" s="1"/>
  <c r="D1459" i="1"/>
  <c r="C1459" i="1"/>
  <c r="J1459" i="1" s="1"/>
  <c r="G1458" i="1"/>
  <c r="I1458" i="1" s="1"/>
  <c r="D1458" i="1"/>
  <c r="C1458" i="1"/>
  <c r="H1458" i="1" s="1"/>
  <c r="H1457" i="1"/>
  <c r="D1457" i="1"/>
  <c r="C1457" i="1"/>
  <c r="D1456" i="1"/>
  <c r="C1456" i="1"/>
  <c r="J1456" i="1" s="1"/>
  <c r="H1455" i="1"/>
  <c r="G1455" i="1"/>
  <c r="I1455" i="1" s="1"/>
  <c r="D1455" i="1"/>
  <c r="C1455" i="1"/>
  <c r="J1455" i="1" s="1"/>
  <c r="H1454" i="1"/>
  <c r="G1454" i="1"/>
  <c r="D1454" i="1"/>
  <c r="C1454" i="1"/>
  <c r="H1453" i="1"/>
  <c r="G1453" i="1"/>
  <c r="D1453" i="1"/>
  <c r="C1453" i="1"/>
  <c r="I1452" i="1"/>
  <c r="G1452" i="1"/>
  <c r="D1452" i="1"/>
  <c r="C1452" i="1"/>
  <c r="H1452" i="1" s="1"/>
  <c r="D1451" i="1"/>
  <c r="C1451" i="1"/>
  <c r="H1451" i="1" s="1"/>
  <c r="D1450" i="1"/>
  <c r="C1450" i="1"/>
  <c r="H1449" i="1"/>
  <c r="G1449" i="1"/>
  <c r="I1449" i="1" s="1"/>
  <c r="D1449" i="1"/>
  <c r="C1449" i="1"/>
  <c r="J1449" i="1" s="1"/>
  <c r="D1448" i="1"/>
  <c r="C1448" i="1"/>
  <c r="H1447" i="1"/>
  <c r="G1447" i="1"/>
  <c r="I1447" i="1" s="1"/>
  <c r="D1447" i="1"/>
  <c r="C1447" i="1"/>
  <c r="J1447" i="1" s="1"/>
  <c r="D1446" i="1"/>
  <c r="C1446" i="1"/>
  <c r="D1445" i="1"/>
  <c r="H1445" i="1" s="1"/>
  <c r="C1445" i="1"/>
  <c r="H1444" i="1"/>
  <c r="D1444" i="1"/>
  <c r="C1444" i="1"/>
  <c r="J1443" i="1"/>
  <c r="D1443" i="1"/>
  <c r="H1443" i="1" s="1"/>
  <c r="C1443" i="1"/>
  <c r="H1442" i="1"/>
  <c r="D1442" i="1"/>
  <c r="C1442" i="1"/>
  <c r="J1441" i="1"/>
  <c r="D1441" i="1"/>
  <c r="H1441" i="1" s="1"/>
  <c r="C1441" i="1"/>
  <c r="H1440" i="1"/>
  <c r="D1440" i="1"/>
  <c r="C1440" i="1"/>
  <c r="D1439" i="1"/>
  <c r="H1439" i="1" s="1"/>
  <c r="C1439" i="1"/>
  <c r="D1438" i="1"/>
  <c r="H1438" i="1" s="1"/>
  <c r="C1438" i="1"/>
  <c r="D1437" i="1"/>
  <c r="C1437" i="1"/>
  <c r="D1436" i="1"/>
  <c r="D1434" i="1"/>
  <c r="H1434" i="1" s="1"/>
  <c r="C1434" i="1"/>
  <c r="G1433" i="1"/>
  <c r="D1433" i="1"/>
  <c r="H1433" i="1" s="1"/>
  <c r="C1433" i="1"/>
  <c r="D1432" i="1"/>
  <c r="C1432" i="1"/>
  <c r="G1431" i="1"/>
  <c r="D1431" i="1"/>
  <c r="H1431" i="1" s="1"/>
  <c r="C1431" i="1"/>
  <c r="D1430" i="1"/>
  <c r="H1430" i="1" s="1"/>
  <c r="C1430" i="1"/>
  <c r="D1429" i="1"/>
  <c r="C1429" i="1"/>
  <c r="D1428" i="1"/>
  <c r="H1428" i="1" s="1"/>
  <c r="C1428" i="1"/>
  <c r="D1427" i="1"/>
  <c r="H1427" i="1" s="1"/>
  <c r="C1427" i="1"/>
  <c r="D1426" i="1"/>
  <c r="H1426" i="1" s="1"/>
  <c r="C1426" i="1"/>
  <c r="G1425" i="1"/>
  <c r="D1425" i="1"/>
  <c r="H1425" i="1" s="1"/>
  <c r="C1425" i="1"/>
  <c r="D1424" i="1"/>
  <c r="H1424" i="1" s="1"/>
  <c r="C1424" i="1"/>
  <c r="D1422" i="1"/>
  <c r="H1422" i="1" s="1"/>
  <c r="C1422" i="1"/>
  <c r="D1421" i="1"/>
  <c r="H1421" i="1" s="1"/>
  <c r="C1421" i="1"/>
  <c r="G1420" i="1"/>
  <c r="D1420" i="1"/>
  <c r="H1420" i="1" s="1"/>
  <c r="C1420" i="1"/>
  <c r="D1419" i="1"/>
  <c r="H1419" i="1" s="1"/>
  <c r="C1419" i="1"/>
  <c r="G1418" i="1"/>
  <c r="D1418" i="1"/>
  <c r="H1418" i="1" s="1"/>
  <c r="C1418" i="1"/>
  <c r="D1417" i="1"/>
  <c r="H1417" i="1" s="1"/>
  <c r="C1417" i="1"/>
  <c r="G1416" i="1"/>
  <c r="D1416" i="1"/>
  <c r="H1416" i="1" s="1"/>
  <c r="C1416" i="1"/>
  <c r="D1415" i="1"/>
  <c r="H1415" i="1" s="1"/>
  <c r="C1415" i="1"/>
  <c r="G1414" i="1"/>
  <c r="D1414" i="1"/>
  <c r="H1414" i="1" s="1"/>
  <c r="C1414" i="1"/>
  <c r="D1413" i="1"/>
  <c r="H1413" i="1" s="1"/>
  <c r="C1413" i="1"/>
  <c r="G1412" i="1"/>
  <c r="D1412" i="1"/>
  <c r="H1412" i="1" s="1"/>
  <c r="C1412" i="1"/>
  <c r="D1411" i="1"/>
  <c r="H1411" i="1" s="1"/>
  <c r="C1411" i="1"/>
  <c r="G1410" i="1"/>
  <c r="D1410" i="1"/>
  <c r="H1410" i="1" s="1"/>
  <c r="C1410" i="1"/>
  <c r="D1409" i="1"/>
  <c r="H1409" i="1" s="1"/>
  <c r="C1409" i="1"/>
  <c r="G1407" i="1"/>
  <c r="D1407" i="1"/>
  <c r="H1407" i="1" s="1"/>
  <c r="C1407" i="1"/>
  <c r="D1406" i="1"/>
  <c r="H1406" i="1" s="1"/>
  <c r="C1406" i="1"/>
  <c r="G1405" i="1"/>
  <c r="D1405" i="1"/>
  <c r="H1405" i="1" s="1"/>
  <c r="C1405" i="1"/>
  <c r="D1404" i="1"/>
  <c r="H1404" i="1" s="1"/>
  <c r="C1404" i="1"/>
  <c r="G1403" i="1"/>
  <c r="D1403" i="1"/>
  <c r="H1403" i="1" s="1"/>
  <c r="C1403" i="1"/>
  <c r="D1402" i="1"/>
  <c r="H1402" i="1" s="1"/>
  <c r="C1402" i="1"/>
  <c r="D1401" i="1"/>
  <c r="H1401" i="1" s="1"/>
  <c r="C1401" i="1"/>
  <c r="D1400" i="1"/>
  <c r="H1400" i="1" s="1"/>
  <c r="C1400" i="1"/>
  <c r="G1399" i="1"/>
  <c r="D1399" i="1"/>
  <c r="H1399" i="1" s="1"/>
  <c r="C1399" i="1"/>
  <c r="D1398" i="1"/>
  <c r="H1398" i="1" s="1"/>
  <c r="C1398" i="1"/>
  <c r="G1397" i="1"/>
  <c r="D1397" i="1"/>
  <c r="H1397" i="1" s="1"/>
  <c r="C1397" i="1"/>
  <c r="D1396" i="1"/>
  <c r="H1396" i="1" s="1"/>
  <c r="C1396" i="1"/>
  <c r="G1395" i="1"/>
  <c r="D1395" i="1"/>
  <c r="H1395" i="1" s="1"/>
  <c r="C1395" i="1"/>
  <c r="D1394" i="1"/>
  <c r="H1394" i="1" s="1"/>
  <c r="C1394" i="1"/>
  <c r="G1393" i="1"/>
  <c r="D1393" i="1"/>
  <c r="H1393" i="1" s="1"/>
  <c r="C1393" i="1"/>
  <c r="D1392" i="1"/>
  <c r="H1392" i="1" s="1"/>
  <c r="C1392" i="1"/>
  <c r="G1391" i="1"/>
  <c r="D1391" i="1"/>
  <c r="H1391" i="1" s="1"/>
  <c r="C1391" i="1"/>
  <c r="D1390" i="1"/>
  <c r="H1390" i="1" s="1"/>
  <c r="C1390" i="1"/>
  <c r="G1389" i="1"/>
  <c r="D1389" i="1"/>
  <c r="H1389" i="1" s="1"/>
  <c r="C1389" i="1"/>
  <c r="D1388" i="1"/>
  <c r="H1388" i="1" s="1"/>
  <c r="C1388" i="1"/>
  <c r="G1387" i="1"/>
  <c r="D1387" i="1"/>
  <c r="H1387" i="1" s="1"/>
  <c r="C1387" i="1"/>
  <c r="D1386" i="1"/>
  <c r="H1386" i="1" s="1"/>
  <c r="C1386" i="1"/>
  <c r="G1385" i="1"/>
  <c r="D1385" i="1"/>
  <c r="H1385" i="1" s="1"/>
  <c r="C1385" i="1"/>
  <c r="D1384" i="1"/>
  <c r="H1384" i="1" s="1"/>
  <c r="C1384" i="1"/>
  <c r="D1383" i="1"/>
  <c r="G1382" i="1"/>
  <c r="D1382" i="1"/>
  <c r="H1382" i="1" s="1"/>
  <c r="C1382" i="1"/>
  <c r="D1381" i="1"/>
  <c r="H1381" i="1" s="1"/>
  <c r="C1381" i="1"/>
  <c r="D1380" i="1"/>
  <c r="H1380" i="1" s="1"/>
  <c r="C1380" i="1"/>
  <c r="D1379" i="1"/>
  <c r="H1379" i="1" s="1"/>
  <c r="C1379" i="1"/>
  <c r="D1378" i="1"/>
  <c r="H1378" i="1" s="1"/>
  <c r="C1378" i="1"/>
  <c r="D1377" i="1"/>
  <c r="H1377" i="1" s="1"/>
  <c r="C1377" i="1"/>
  <c r="D1376" i="1"/>
  <c r="H1376" i="1" s="1"/>
  <c r="C1376" i="1"/>
  <c r="D1375" i="1"/>
  <c r="H1375" i="1" s="1"/>
  <c r="C1375" i="1"/>
  <c r="G1374" i="1"/>
  <c r="D1374" i="1"/>
  <c r="H1374" i="1" s="1"/>
  <c r="C1374" i="1"/>
  <c r="D1373" i="1"/>
  <c r="H1373" i="1" s="1"/>
  <c r="C1373" i="1"/>
  <c r="G1372" i="1"/>
  <c r="D1372" i="1"/>
  <c r="H1372" i="1" s="1"/>
  <c r="C1372" i="1"/>
  <c r="D1371" i="1"/>
  <c r="H1371" i="1" s="1"/>
  <c r="C1371" i="1"/>
  <c r="D1370" i="1"/>
  <c r="H1370" i="1" s="1"/>
  <c r="C1370" i="1"/>
  <c r="D1369" i="1"/>
  <c r="H1369" i="1" s="1"/>
  <c r="C1369" i="1"/>
  <c r="G1368" i="1"/>
  <c r="D1368" i="1"/>
  <c r="H1368" i="1" s="1"/>
  <c r="C1368" i="1"/>
  <c r="D1367" i="1"/>
  <c r="H1367" i="1" s="1"/>
  <c r="C1367" i="1"/>
  <c r="G1366" i="1"/>
  <c r="D1366" i="1"/>
  <c r="H1366" i="1" s="1"/>
  <c r="C1366" i="1"/>
  <c r="D1365" i="1"/>
  <c r="H1365" i="1" s="1"/>
  <c r="C1365" i="1"/>
  <c r="G1364" i="1"/>
  <c r="D1364" i="1"/>
  <c r="H1364" i="1" s="1"/>
  <c r="C1364" i="1"/>
  <c r="D1363" i="1"/>
  <c r="H1363" i="1" s="1"/>
  <c r="C1363" i="1"/>
  <c r="G1362" i="1"/>
  <c r="D1362" i="1"/>
  <c r="H1362" i="1" s="1"/>
  <c r="C1362" i="1"/>
  <c r="D1361" i="1"/>
  <c r="H1361" i="1" s="1"/>
  <c r="C1361" i="1"/>
  <c r="G1360" i="1"/>
  <c r="D1360" i="1"/>
  <c r="H1360" i="1" s="1"/>
  <c r="C1360" i="1"/>
  <c r="D1359" i="1"/>
  <c r="H1359" i="1" s="1"/>
  <c r="C1359" i="1"/>
  <c r="G1358" i="1"/>
  <c r="D1358" i="1"/>
  <c r="H1358" i="1" s="1"/>
  <c r="C1358" i="1"/>
  <c r="D1357" i="1"/>
  <c r="H1357" i="1" s="1"/>
  <c r="C1357" i="1"/>
  <c r="G1356" i="1"/>
  <c r="D1356" i="1"/>
  <c r="H1356" i="1" s="1"/>
  <c r="C1356" i="1"/>
  <c r="C1355" i="1"/>
  <c r="G1354" i="1"/>
  <c r="D1354" i="1"/>
  <c r="H1354" i="1" s="1"/>
  <c r="C1354" i="1"/>
  <c r="D1353" i="1"/>
  <c r="H1353" i="1" s="1"/>
  <c r="C1353" i="1"/>
  <c r="G1352" i="1"/>
  <c r="D1352" i="1"/>
  <c r="H1352" i="1" s="1"/>
  <c r="C1352" i="1"/>
  <c r="D1351" i="1"/>
  <c r="H1351" i="1" s="1"/>
  <c r="C1351" i="1"/>
  <c r="D1350" i="1"/>
  <c r="H1350" i="1" s="1"/>
  <c r="C1350" i="1"/>
  <c r="D1349" i="1"/>
  <c r="H1349" i="1" s="1"/>
  <c r="C1349" i="1"/>
  <c r="D1348" i="1"/>
  <c r="H1348" i="1" s="1"/>
  <c r="C1348" i="1"/>
  <c r="D1347" i="1"/>
  <c r="H1347" i="1" s="1"/>
  <c r="C1347" i="1"/>
  <c r="G1346" i="1"/>
  <c r="D1346" i="1"/>
  <c r="H1346" i="1" s="1"/>
  <c r="C1346" i="1"/>
  <c r="D1345" i="1"/>
  <c r="H1345" i="1" s="1"/>
  <c r="C1345" i="1"/>
  <c r="G1344" i="1"/>
  <c r="D1344" i="1"/>
  <c r="H1344" i="1" s="1"/>
  <c r="C1344" i="1"/>
  <c r="D1343" i="1"/>
  <c r="H1343" i="1" s="1"/>
  <c r="C1343" i="1"/>
  <c r="G1342" i="1"/>
  <c r="D1342" i="1"/>
  <c r="H1342" i="1" s="1"/>
  <c r="C1342" i="1"/>
  <c r="D1341" i="1"/>
  <c r="H1341" i="1" s="1"/>
  <c r="C1341" i="1"/>
  <c r="G1340" i="1"/>
  <c r="D1340" i="1"/>
  <c r="H1340" i="1" s="1"/>
  <c r="C1340" i="1"/>
  <c r="D1339" i="1"/>
  <c r="H1339" i="1" s="1"/>
  <c r="C1339" i="1"/>
  <c r="G1338" i="1"/>
  <c r="D1338" i="1"/>
  <c r="H1338" i="1" s="1"/>
  <c r="C1338" i="1"/>
  <c r="D1337" i="1"/>
  <c r="H1337" i="1" s="1"/>
  <c r="C1337" i="1"/>
  <c r="G1336" i="1"/>
  <c r="D1336" i="1"/>
  <c r="H1336" i="1" s="1"/>
  <c r="C1336" i="1"/>
  <c r="D1335" i="1"/>
  <c r="H1335" i="1" s="1"/>
  <c r="C1335" i="1"/>
  <c r="G1334" i="1"/>
  <c r="D1334" i="1"/>
  <c r="H1334" i="1" s="1"/>
  <c r="C1334" i="1"/>
  <c r="D1333" i="1"/>
  <c r="H1333" i="1" s="1"/>
  <c r="C1333" i="1"/>
  <c r="D1332" i="1"/>
  <c r="H1332" i="1" s="1"/>
  <c r="C1332" i="1"/>
  <c r="D1331" i="1"/>
  <c r="H1331" i="1" s="1"/>
  <c r="C1331" i="1"/>
  <c r="G1330" i="1"/>
  <c r="D1330" i="1"/>
  <c r="H1330" i="1" s="1"/>
  <c r="C1330" i="1"/>
  <c r="C1329" i="1"/>
  <c r="D1328" i="1"/>
  <c r="H1328" i="1" s="1"/>
  <c r="C1328" i="1"/>
  <c r="G1327" i="1"/>
  <c r="D1327" i="1"/>
  <c r="H1327" i="1" s="1"/>
  <c r="C1327" i="1"/>
  <c r="G1326" i="1"/>
  <c r="D1326" i="1"/>
  <c r="H1326" i="1" s="1"/>
  <c r="C1326" i="1"/>
  <c r="G1325" i="1"/>
  <c r="D1325" i="1"/>
  <c r="H1325" i="1" s="1"/>
  <c r="C1325" i="1"/>
  <c r="D1324" i="1"/>
  <c r="H1324" i="1" s="1"/>
  <c r="C1324" i="1"/>
  <c r="G1323" i="1"/>
  <c r="D1323" i="1"/>
  <c r="H1323" i="1" s="1"/>
  <c r="C1323" i="1"/>
  <c r="D1322" i="1"/>
  <c r="H1322" i="1" s="1"/>
  <c r="C1322" i="1"/>
  <c r="G1321" i="1"/>
  <c r="D1321" i="1"/>
  <c r="H1321" i="1" s="1"/>
  <c r="C1321" i="1"/>
  <c r="G1320" i="1"/>
  <c r="D1320" i="1"/>
  <c r="H1320" i="1" s="1"/>
  <c r="C1320" i="1"/>
  <c r="G1319" i="1"/>
  <c r="D1319" i="1"/>
  <c r="H1319" i="1" s="1"/>
  <c r="C1319" i="1"/>
  <c r="G1318" i="1"/>
  <c r="D1318" i="1"/>
  <c r="H1318" i="1" s="1"/>
  <c r="C1318" i="1"/>
  <c r="G1317" i="1"/>
  <c r="D1317" i="1"/>
  <c r="H1317" i="1" s="1"/>
  <c r="C1317" i="1"/>
  <c r="G1316" i="1"/>
  <c r="D1316" i="1"/>
  <c r="H1316" i="1" s="1"/>
  <c r="C1316" i="1"/>
  <c r="G1315" i="1"/>
  <c r="D1315" i="1"/>
  <c r="H1315" i="1" s="1"/>
  <c r="C1315" i="1"/>
  <c r="G1314" i="1"/>
  <c r="D1314" i="1"/>
  <c r="H1314" i="1" s="1"/>
  <c r="C1314" i="1"/>
  <c r="G1313" i="1"/>
  <c r="D1313" i="1"/>
  <c r="H1313" i="1" s="1"/>
  <c r="C1313" i="1"/>
  <c r="G1312" i="1"/>
  <c r="D1312" i="1"/>
  <c r="H1312" i="1" s="1"/>
  <c r="C1312" i="1"/>
  <c r="G1311" i="1"/>
  <c r="D1311" i="1"/>
  <c r="H1311" i="1" s="1"/>
  <c r="C1311" i="1"/>
  <c r="G1310" i="1"/>
  <c r="D1310" i="1"/>
  <c r="H1310" i="1" s="1"/>
  <c r="C1310" i="1"/>
  <c r="G1309" i="1"/>
  <c r="D1309" i="1"/>
  <c r="H1309" i="1" s="1"/>
  <c r="C1309" i="1"/>
  <c r="G1308" i="1"/>
  <c r="D1308" i="1"/>
  <c r="H1308" i="1" s="1"/>
  <c r="C1308" i="1"/>
  <c r="G1307" i="1"/>
  <c r="D1307" i="1"/>
  <c r="H1307" i="1" s="1"/>
  <c r="C1307" i="1"/>
  <c r="G1306" i="1"/>
  <c r="D1306" i="1"/>
  <c r="H1306" i="1" s="1"/>
  <c r="C1306" i="1"/>
  <c r="G1305" i="1"/>
  <c r="D1305" i="1"/>
  <c r="H1305" i="1" s="1"/>
  <c r="C1305" i="1"/>
  <c r="G1304" i="1"/>
  <c r="D1304" i="1"/>
  <c r="H1304" i="1" s="1"/>
  <c r="C1304" i="1"/>
  <c r="G1303" i="1"/>
  <c r="D1303" i="1"/>
  <c r="H1303" i="1" s="1"/>
  <c r="C1303" i="1"/>
  <c r="G1302" i="1"/>
  <c r="D1302" i="1"/>
  <c r="H1302" i="1" s="1"/>
  <c r="C1302" i="1"/>
  <c r="G1301" i="1"/>
  <c r="D1301" i="1"/>
  <c r="H1301" i="1" s="1"/>
  <c r="C1301" i="1"/>
  <c r="D1300" i="1"/>
  <c r="H1300" i="1" s="1"/>
  <c r="C1300" i="1"/>
  <c r="H1298" i="1"/>
  <c r="D1298" i="1"/>
  <c r="G1298" i="1" s="1"/>
  <c r="C1298" i="1"/>
  <c r="H1297" i="1"/>
  <c r="D1297" i="1"/>
  <c r="G1297" i="1" s="1"/>
  <c r="C1297" i="1"/>
  <c r="H1296" i="1"/>
  <c r="D1296" i="1"/>
  <c r="G1296" i="1" s="1"/>
  <c r="C1296" i="1"/>
  <c r="H1295" i="1"/>
  <c r="D1295" i="1"/>
  <c r="G1295" i="1" s="1"/>
  <c r="C1295" i="1"/>
  <c r="H1294" i="1"/>
  <c r="D1294" i="1"/>
  <c r="G1294" i="1" s="1"/>
  <c r="C1294" i="1"/>
  <c r="H1293" i="1"/>
  <c r="D1293" i="1"/>
  <c r="G1293" i="1" s="1"/>
  <c r="C1293" i="1"/>
  <c r="H1292" i="1"/>
  <c r="D1292" i="1"/>
  <c r="G1292" i="1" s="1"/>
  <c r="C1292" i="1"/>
  <c r="H1291" i="1"/>
  <c r="D1291" i="1"/>
  <c r="G1291" i="1" s="1"/>
  <c r="C1291" i="1"/>
  <c r="H1290" i="1"/>
  <c r="D1290" i="1"/>
  <c r="G1290" i="1" s="1"/>
  <c r="C1290" i="1"/>
  <c r="H1289" i="1"/>
  <c r="D1289" i="1"/>
  <c r="G1289" i="1" s="1"/>
  <c r="C1289" i="1"/>
  <c r="H1288" i="1"/>
  <c r="D1288" i="1"/>
  <c r="G1288" i="1" s="1"/>
  <c r="C1288" i="1"/>
  <c r="H1287" i="1"/>
  <c r="D1287" i="1"/>
  <c r="G1287" i="1" s="1"/>
  <c r="C1287" i="1"/>
  <c r="H1286" i="1"/>
  <c r="D1286" i="1"/>
  <c r="G1286" i="1" s="1"/>
  <c r="C1286" i="1"/>
  <c r="H1285" i="1"/>
  <c r="D1285" i="1"/>
  <c r="G1285" i="1" s="1"/>
  <c r="C1285" i="1"/>
  <c r="H1284" i="1"/>
  <c r="D1284" i="1"/>
  <c r="G1284" i="1" s="1"/>
  <c r="C1284" i="1"/>
  <c r="H1283" i="1"/>
  <c r="D1283" i="1"/>
  <c r="G1283" i="1" s="1"/>
  <c r="C1283" i="1"/>
  <c r="H1282" i="1"/>
  <c r="D1282" i="1"/>
  <c r="G1282" i="1" s="1"/>
  <c r="C1282" i="1"/>
  <c r="H1281" i="1"/>
  <c r="D1281" i="1"/>
  <c r="G1281" i="1" s="1"/>
  <c r="C1281" i="1"/>
  <c r="H1280" i="1"/>
  <c r="D1280" i="1"/>
  <c r="G1280" i="1" s="1"/>
  <c r="C1280" i="1"/>
  <c r="H1279" i="1"/>
  <c r="D1279" i="1"/>
  <c r="G1279" i="1" s="1"/>
  <c r="C1279" i="1"/>
  <c r="H1278" i="1"/>
  <c r="D1278" i="1"/>
  <c r="G1278" i="1" s="1"/>
  <c r="C1278" i="1"/>
  <c r="H1277" i="1"/>
  <c r="D1277" i="1"/>
  <c r="G1277" i="1" s="1"/>
  <c r="C1277" i="1"/>
  <c r="H1276" i="1"/>
  <c r="D1276" i="1"/>
  <c r="G1276" i="1" s="1"/>
  <c r="C1276" i="1"/>
  <c r="H1275" i="1"/>
  <c r="D1275" i="1"/>
  <c r="G1275" i="1" s="1"/>
  <c r="C1275" i="1"/>
  <c r="H1274" i="1"/>
  <c r="D1274" i="1"/>
  <c r="G1274" i="1" s="1"/>
  <c r="C1274" i="1"/>
  <c r="H1273" i="1"/>
  <c r="D1273" i="1"/>
  <c r="G1273" i="1" s="1"/>
  <c r="C1273" i="1"/>
  <c r="H1272" i="1"/>
  <c r="D1272" i="1"/>
  <c r="G1272" i="1" s="1"/>
  <c r="C1272" i="1"/>
  <c r="H1271" i="1"/>
  <c r="D1271" i="1"/>
  <c r="G1271" i="1" s="1"/>
  <c r="C1271" i="1"/>
  <c r="H1270" i="1"/>
  <c r="D1270" i="1"/>
  <c r="G1270" i="1" s="1"/>
  <c r="C1270" i="1"/>
  <c r="H1269" i="1"/>
  <c r="D1269" i="1"/>
  <c r="G1269" i="1" s="1"/>
  <c r="C1269" i="1"/>
  <c r="H1268" i="1"/>
  <c r="D1268" i="1"/>
  <c r="G1268" i="1" s="1"/>
  <c r="C1268" i="1"/>
  <c r="H1267" i="1"/>
  <c r="D1267" i="1"/>
  <c r="G1267" i="1" s="1"/>
  <c r="C1267" i="1"/>
  <c r="H1266" i="1"/>
  <c r="D1266" i="1"/>
  <c r="G1266" i="1" s="1"/>
  <c r="C1266" i="1"/>
  <c r="D1265" i="1"/>
  <c r="G1265" i="1" s="1"/>
  <c r="C1265" i="1"/>
  <c r="H1264" i="1"/>
  <c r="D1264" i="1"/>
  <c r="G1264" i="1" s="1"/>
  <c r="C1264" i="1"/>
  <c r="H1263" i="1"/>
  <c r="D1263" i="1"/>
  <c r="G1263" i="1" s="1"/>
  <c r="C1263" i="1"/>
  <c r="H1262" i="1"/>
  <c r="D1262" i="1"/>
  <c r="G1262" i="1" s="1"/>
  <c r="C1262" i="1"/>
  <c r="H1261" i="1"/>
  <c r="D1261" i="1"/>
  <c r="G1261" i="1" s="1"/>
  <c r="C1261" i="1"/>
  <c r="H1260" i="1"/>
  <c r="D1260" i="1"/>
  <c r="G1260" i="1" s="1"/>
  <c r="C1260" i="1"/>
  <c r="H1259" i="1"/>
  <c r="D1259" i="1"/>
  <c r="G1259" i="1" s="1"/>
  <c r="C1259" i="1"/>
  <c r="H1258" i="1"/>
  <c r="D1258" i="1"/>
  <c r="G1258" i="1" s="1"/>
  <c r="C1258" i="1"/>
  <c r="H1257" i="1"/>
  <c r="D1257" i="1"/>
  <c r="G1257" i="1" s="1"/>
  <c r="C1257" i="1"/>
  <c r="H1256" i="1"/>
  <c r="D1256" i="1"/>
  <c r="G1256" i="1" s="1"/>
  <c r="C1256" i="1"/>
  <c r="H1255" i="1"/>
  <c r="D1255" i="1"/>
  <c r="G1255" i="1" s="1"/>
  <c r="C1255" i="1"/>
  <c r="H1254" i="1"/>
  <c r="D1254" i="1"/>
  <c r="G1254" i="1" s="1"/>
  <c r="C1254" i="1"/>
  <c r="H1253" i="1"/>
  <c r="D1253" i="1"/>
  <c r="G1253" i="1" s="1"/>
  <c r="C1253" i="1"/>
  <c r="H1252" i="1"/>
  <c r="D1252" i="1"/>
  <c r="G1252" i="1" s="1"/>
  <c r="C1252" i="1"/>
  <c r="H1251" i="1"/>
  <c r="D1251" i="1"/>
  <c r="G1251" i="1" s="1"/>
  <c r="C1251" i="1"/>
  <c r="H1250" i="1"/>
  <c r="D1250" i="1"/>
  <c r="G1250" i="1" s="1"/>
  <c r="C1250" i="1"/>
  <c r="H1249" i="1"/>
  <c r="D1249" i="1"/>
  <c r="G1249" i="1" s="1"/>
  <c r="C1249" i="1"/>
  <c r="H1248" i="1"/>
  <c r="D1248" i="1"/>
  <c r="G1248" i="1" s="1"/>
  <c r="C1248" i="1"/>
  <c r="D1247" i="1"/>
  <c r="C1247" i="1"/>
  <c r="D1246" i="1"/>
  <c r="G1246" i="1" s="1"/>
  <c r="C1246" i="1"/>
  <c r="H1245" i="1"/>
  <c r="D1245" i="1"/>
  <c r="G1245" i="1" s="1"/>
  <c r="C1245" i="1"/>
  <c r="H1244" i="1"/>
  <c r="D1244" i="1"/>
  <c r="G1244" i="1" s="1"/>
  <c r="C1244" i="1"/>
  <c r="H1243" i="1"/>
  <c r="D1243" i="1"/>
  <c r="G1243" i="1" s="1"/>
  <c r="C1243" i="1"/>
  <c r="D1242" i="1"/>
  <c r="G1242" i="1" s="1"/>
  <c r="C1242" i="1"/>
  <c r="H1241" i="1"/>
  <c r="D1241" i="1"/>
  <c r="G1241" i="1" s="1"/>
  <c r="C1241" i="1"/>
  <c r="H1240" i="1"/>
  <c r="D1240" i="1"/>
  <c r="G1240" i="1" s="1"/>
  <c r="C1240" i="1"/>
  <c r="H1239" i="1"/>
  <c r="D1239" i="1"/>
  <c r="G1239" i="1" s="1"/>
  <c r="C1239" i="1"/>
  <c r="H1238" i="1"/>
  <c r="D1238" i="1"/>
  <c r="G1238" i="1" s="1"/>
  <c r="C1238" i="1"/>
  <c r="H1237" i="1"/>
  <c r="D1237" i="1"/>
  <c r="G1237" i="1" s="1"/>
  <c r="C1237" i="1"/>
  <c r="H1236" i="1"/>
  <c r="D1236" i="1"/>
  <c r="G1236" i="1" s="1"/>
  <c r="C1236" i="1"/>
  <c r="H1235" i="1"/>
  <c r="D1235" i="1"/>
  <c r="G1235" i="1" s="1"/>
  <c r="C1235" i="1"/>
  <c r="H1234" i="1"/>
  <c r="D1234" i="1"/>
  <c r="G1234" i="1" s="1"/>
  <c r="C1234" i="1"/>
  <c r="H1233" i="1"/>
  <c r="D1233" i="1"/>
  <c r="G1233" i="1" s="1"/>
  <c r="C1233" i="1"/>
  <c r="D1232" i="1"/>
  <c r="G1232" i="1" s="1"/>
  <c r="C1232" i="1"/>
  <c r="H1231" i="1"/>
  <c r="D1231" i="1"/>
  <c r="G1231" i="1" s="1"/>
  <c r="C1231" i="1"/>
  <c r="D1230" i="1"/>
  <c r="G1230" i="1" s="1"/>
  <c r="C1230" i="1"/>
  <c r="H1229" i="1"/>
  <c r="D1229" i="1"/>
  <c r="G1229" i="1" s="1"/>
  <c r="C1229" i="1"/>
  <c r="D1228" i="1"/>
  <c r="G1228" i="1" s="1"/>
  <c r="C1228" i="1"/>
  <c r="C1227" i="1"/>
  <c r="D1226" i="1"/>
  <c r="G1226" i="1" s="1"/>
  <c r="C1226" i="1"/>
  <c r="D1225" i="1"/>
  <c r="G1225" i="1" s="1"/>
  <c r="C1225" i="1"/>
  <c r="D1224" i="1"/>
  <c r="G1224" i="1" s="1"/>
  <c r="C1224" i="1"/>
  <c r="C1223" i="1"/>
  <c r="C1222" i="1"/>
  <c r="D1221" i="1"/>
  <c r="G1221" i="1" s="1"/>
  <c r="C1221" i="1"/>
  <c r="D1220" i="1"/>
  <c r="G1220" i="1" s="1"/>
  <c r="C1220" i="1"/>
  <c r="D1219" i="1"/>
  <c r="G1219" i="1" s="1"/>
  <c r="C1219" i="1"/>
  <c r="D1218" i="1"/>
  <c r="G1218" i="1" s="1"/>
  <c r="C1218" i="1"/>
  <c r="D1217" i="1"/>
  <c r="G1217" i="1" s="1"/>
  <c r="C1217" i="1"/>
  <c r="D1216" i="1"/>
  <c r="G1216" i="1" s="1"/>
  <c r="C1216" i="1"/>
  <c r="C1215" i="1"/>
  <c r="C1214" i="1"/>
  <c r="H1213" i="1"/>
  <c r="D1213" i="1"/>
  <c r="G1213" i="1" s="1"/>
  <c r="C1213" i="1"/>
  <c r="H1212" i="1"/>
  <c r="D1212" i="1"/>
  <c r="G1212" i="1" s="1"/>
  <c r="C1212" i="1"/>
  <c r="H1211" i="1"/>
  <c r="D1211" i="1"/>
  <c r="G1211" i="1" s="1"/>
  <c r="C1211" i="1"/>
  <c r="H1210" i="1"/>
  <c r="D1210" i="1"/>
  <c r="G1210" i="1" s="1"/>
  <c r="C1210" i="1"/>
  <c r="H1209" i="1"/>
  <c r="D1209" i="1"/>
  <c r="G1209" i="1" s="1"/>
  <c r="C1209" i="1"/>
  <c r="H1208" i="1"/>
  <c r="D1208" i="1"/>
  <c r="G1208" i="1" s="1"/>
  <c r="C1208" i="1"/>
  <c r="H1207" i="1"/>
  <c r="D1207" i="1"/>
  <c r="G1207" i="1" s="1"/>
  <c r="C1207" i="1"/>
  <c r="H1206" i="1"/>
  <c r="D1206" i="1"/>
  <c r="G1206" i="1" s="1"/>
  <c r="C1206" i="1"/>
  <c r="H1205" i="1"/>
  <c r="D1205" i="1"/>
  <c r="G1205" i="1" s="1"/>
  <c r="C1205" i="1"/>
  <c r="H1204" i="1"/>
  <c r="D1204" i="1"/>
  <c r="G1204" i="1" s="1"/>
  <c r="C1204" i="1"/>
  <c r="H1203" i="1"/>
  <c r="D1203" i="1"/>
  <c r="G1203" i="1" s="1"/>
  <c r="C1203" i="1"/>
  <c r="H1202" i="1"/>
  <c r="D1202" i="1"/>
  <c r="G1202" i="1" s="1"/>
  <c r="C1202" i="1"/>
  <c r="H1201" i="1"/>
  <c r="D1201" i="1"/>
  <c r="G1201" i="1" s="1"/>
  <c r="C1201" i="1"/>
  <c r="H1200" i="1"/>
  <c r="D1200" i="1"/>
  <c r="G1200" i="1" s="1"/>
  <c r="C1200" i="1"/>
  <c r="H1199" i="1"/>
  <c r="D1199" i="1"/>
  <c r="G1199" i="1" s="1"/>
  <c r="C1199" i="1"/>
  <c r="H1198" i="1"/>
  <c r="D1198" i="1"/>
  <c r="G1198" i="1" s="1"/>
  <c r="C1198" i="1"/>
  <c r="H1197" i="1"/>
  <c r="D1197" i="1"/>
  <c r="G1197" i="1" s="1"/>
  <c r="C1197" i="1"/>
  <c r="H1196" i="1"/>
  <c r="D1196" i="1"/>
  <c r="G1196" i="1" s="1"/>
  <c r="C1196" i="1"/>
  <c r="H1195" i="1"/>
  <c r="D1195" i="1"/>
  <c r="G1195" i="1" s="1"/>
  <c r="C1195" i="1"/>
  <c r="H1194" i="1"/>
  <c r="D1194" i="1"/>
  <c r="G1194" i="1" s="1"/>
  <c r="C1194" i="1"/>
  <c r="H1193" i="1"/>
  <c r="D1193" i="1"/>
  <c r="G1193" i="1" s="1"/>
  <c r="C1193" i="1"/>
  <c r="H1192" i="1"/>
  <c r="D1192" i="1"/>
  <c r="G1192" i="1" s="1"/>
  <c r="C1192" i="1"/>
  <c r="H1191" i="1"/>
  <c r="D1191" i="1"/>
  <c r="G1191" i="1" s="1"/>
  <c r="C1191" i="1"/>
  <c r="H1190" i="1"/>
  <c r="D1190" i="1"/>
  <c r="G1190" i="1" s="1"/>
  <c r="C1190" i="1"/>
  <c r="D1189" i="1"/>
  <c r="G1189" i="1" s="1"/>
  <c r="C1189" i="1"/>
  <c r="H1188" i="1"/>
  <c r="D1188" i="1"/>
  <c r="G1188" i="1" s="1"/>
  <c r="C1188" i="1"/>
  <c r="H1187" i="1"/>
  <c r="D1187" i="1"/>
  <c r="G1187" i="1" s="1"/>
  <c r="C1187" i="1"/>
  <c r="H1186" i="1"/>
  <c r="D1186" i="1"/>
  <c r="G1186" i="1" s="1"/>
  <c r="C1186" i="1"/>
  <c r="H1185" i="1"/>
  <c r="D1185" i="1"/>
  <c r="G1185" i="1" s="1"/>
  <c r="C1185" i="1"/>
  <c r="D1184" i="1"/>
  <c r="G1184" i="1" s="1"/>
  <c r="C1184" i="1"/>
  <c r="H1182" i="1"/>
  <c r="D1182" i="1"/>
  <c r="G1182" i="1" s="1"/>
  <c r="C1182" i="1"/>
  <c r="H1181" i="1"/>
  <c r="D1181" i="1"/>
  <c r="G1181" i="1" s="1"/>
  <c r="C1181" i="1"/>
  <c r="H1180" i="1"/>
  <c r="D1180" i="1"/>
  <c r="G1180" i="1" s="1"/>
  <c r="C1180" i="1"/>
  <c r="H1179" i="1"/>
  <c r="D1179" i="1"/>
  <c r="G1179" i="1" s="1"/>
  <c r="C1179" i="1"/>
  <c r="H1178" i="1"/>
  <c r="D1178" i="1"/>
  <c r="G1178" i="1" s="1"/>
  <c r="C1178" i="1"/>
  <c r="H1177" i="1"/>
  <c r="D1177" i="1"/>
  <c r="G1177" i="1" s="1"/>
  <c r="C1177" i="1"/>
  <c r="H1176" i="1"/>
  <c r="D1176" i="1"/>
  <c r="G1176" i="1" s="1"/>
  <c r="C1176" i="1"/>
  <c r="H1175" i="1"/>
  <c r="D1175" i="1"/>
  <c r="G1175" i="1" s="1"/>
  <c r="C1175" i="1"/>
  <c r="H1174" i="1"/>
  <c r="D1174" i="1"/>
  <c r="G1174" i="1" s="1"/>
  <c r="C1174" i="1"/>
  <c r="H1173" i="1"/>
  <c r="D1173" i="1"/>
  <c r="G1173" i="1" s="1"/>
  <c r="C1173" i="1"/>
  <c r="H1172" i="1"/>
  <c r="D1172" i="1"/>
  <c r="G1172" i="1" s="1"/>
  <c r="C1172" i="1"/>
  <c r="H1171" i="1"/>
  <c r="D1171" i="1"/>
  <c r="G1171" i="1" s="1"/>
  <c r="C1171" i="1"/>
  <c r="H1170" i="1"/>
  <c r="D1170" i="1"/>
  <c r="G1170" i="1" s="1"/>
  <c r="C1170" i="1"/>
  <c r="H1169" i="1"/>
  <c r="D1169" i="1"/>
  <c r="G1169" i="1" s="1"/>
  <c r="C1169" i="1"/>
  <c r="H1168" i="1"/>
  <c r="D1168" i="1"/>
  <c r="G1168" i="1" s="1"/>
  <c r="C1168" i="1"/>
  <c r="H1167" i="1"/>
  <c r="D1167" i="1"/>
  <c r="G1167" i="1" s="1"/>
  <c r="C1167" i="1"/>
  <c r="D1166" i="1"/>
  <c r="G1166" i="1" s="1"/>
  <c r="C1166" i="1"/>
  <c r="H1165" i="1"/>
  <c r="D1165" i="1"/>
  <c r="G1165" i="1" s="1"/>
  <c r="C1165" i="1"/>
  <c r="H1164" i="1"/>
  <c r="D1164" i="1"/>
  <c r="G1164" i="1" s="1"/>
  <c r="C1164" i="1"/>
  <c r="H1163" i="1"/>
  <c r="D1163" i="1"/>
  <c r="G1163" i="1" s="1"/>
  <c r="C1163" i="1"/>
  <c r="D1162" i="1"/>
  <c r="G1162" i="1" s="1"/>
  <c r="C1162" i="1"/>
  <c r="H1161" i="1"/>
  <c r="D1161" i="1"/>
  <c r="G1161" i="1" s="1"/>
  <c r="C1161" i="1"/>
  <c r="D1160" i="1"/>
  <c r="G1160" i="1" s="1"/>
  <c r="C1160" i="1"/>
  <c r="H1159" i="1"/>
  <c r="D1159" i="1"/>
  <c r="G1159" i="1" s="1"/>
  <c r="C1159" i="1"/>
  <c r="H1158" i="1"/>
  <c r="D1158" i="1"/>
  <c r="G1158" i="1" s="1"/>
  <c r="C1158" i="1"/>
  <c r="H1157" i="1"/>
  <c r="D1157" i="1"/>
  <c r="G1157" i="1" s="1"/>
  <c r="C1157" i="1"/>
  <c r="D1156" i="1"/>
  <c r="G1156" i="1" s="1"/>
  <c r="C1156" i="1"/>
  <c r="H1155" i="1"/>
  <c r="D1155" i="1"/>
  <c r="G1155" i="1" s="1"/>
  <c r="C1155" i="1"/>
  <c r="D1154" i="1"/>
  <c r="G1154" i="1" s="1"/>
  <c r="C1154" i="1"/>
  <c r="D1151" i="1"/>
  <c r="G1151" i="1" s="1"/>
  <c r="C1151" i="1"/>
  <c r="H1150" i="1"/>
  <c r="D1150" i="1"/>
  <c r="G1150" i="1" s="1"/>
  <c r="C1150" i="1"/>
  <c r="H1149" i="1"/>
  <c r="D1149" i="1"/>
  <c r="G1149" i="1" s="1"/>
  <c r="C1149" i="1"/>
  <c r="H1148" i="1"/>
  <c r="D1148" i="1"/>
  <c r="G1148" i="1" s="1"/>
  <c r="C1148" i="1"/>
  <c r="H1147" i="1"/>
  <c r="D1147" i="1"/>
  <c r="G1147" i="1" s="1"/>
  <c r="C1147" i="1"/>
  <c r="H1146" i="1"/>
  <c r="D1146" i="1"/>
  <c r="G1146" i="1" s="1"/>
  <c r="C1146" i="1"/>
  <c r="H1145" i="1"/>
  <c r="D1145" i="1"/>
  <c r="G1145" i="1" s="1"/>
  <c r="C1145" i="1"/>
  <c r="H1144" i="1"/>
  <c r="D1144" i="1"/>
  <c r="G1144" i="1" s="1"/>
  <c r="C1144" i="1"/>
  <c r="H1143" i="1"/>
  <c r="D1143" i="1"/>
  <c r="G1143" i="1" s="1"/>
  <c r="C1143" i="1"/>
  <c r="H1142" i="1"/>
  <c r="D1142" i="1"/>
  <c r="G1142" i="1" s="1"/>
  <c r="C1142" i="1"/>
  <c r="H1141" i="1"/>
  <c r="D1141" i="1"/>
  <c r="G1141" i="1" s="1"/>
  <c r="C1141" i="1"/>
  <c r="D1140" i="1"/>
  <c r="G1140" i="1" s="1"/>
  <c r="C1140" i="1"/>
  <c r="H1139" i="1"/>
  <c r="D1139" i="1"/>
  <c r="G1139" i="1" s="1"/>
  <c r="C1139" i="1"/>
  <c r="G1138" i="1"/>
  <c r="D1138" i="1"/>
  <c r="H1138" i="1" s="1"/>
  <c r="C1138" i="1"/>
  <c r="D1137" i="1"/>
  <c r="H1137" i="1" s="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D1125" i="1"/>
  <c r="H1125" i="1" s="1"/>
  <c r="C1125" i="1"/>
  <c r="D1124" i="1"/>
  <c r="H1124" i="1" s="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D1117" i="1"/>
  <c r="H1117" i="1" s="1"/>
  <c r="C1117" i="1"/>
  <c r="H1116" i="1"/>
  <c r="G1116" i="1"/>
  <c r="D1116" i="1"/>
  <c r="C1116" i="1"/>
  <c r="H1115" i="1"/>
  <c r="G1115" i="1"/>
  <c r="D1115" i="1"/>
  <c r="C1115" i="1"/>
  <c r="H1114" i="1"/>
  <c r="G1114" i="1"/>
  <c r="D1114" i="1"/>
  <c r="C1114" i="1"/>
  <c r="H1113" i="1"/>
  <c r="D1113" i="1"/>
  <c r="G1113" i="1" s="1"/>
  <c r="C1113"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D1064" i="1"/>
  <c r="G1064" i="1" s="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5" i="1"/>
  <c r="G1055" i="1"/>
  <c r="D1055" i="1"/>
  <c r="C1055" i="1"/>
  <c r="D1054" i="1"/>
  <c r="H1054" i="1" s="1"/>
  <c r="C1054" i="1"/>
  <c r="H1053" i="1"/>
  <c r="G1053" i="1"/>
  <c r="D1053" i="1"/>
  <c r="C1053" i="1"/>
  <c r="H1052" i="1"/>
  <c r="G1052" i="1"/>
  <c r="D1052" i="1"/>
  <c r="C1052" i="1"/>
  <c r="H1051" i="1"/>
  <c r="G1051" i="1"/>
  <c r="D1051" i="1"/>
  <c r="C1051" i="1"/>
  <c r="D1050" i="1"/>
  <c r="G1050" i="1" s="1"/>
  <c r="C1050" i="1"/>
  <c r="H1049" i="1"/>
  <c r="G1049" i="1"/>
  <c r="D1049" i="1"/>
  <c r="C1049" i="1"/>
  <c r="H1048" i="1"/>
  <c r="G1048" i="1"/>
  <c r="D1048" i="1"/>
  <c r="C1048" i="1"/>
  <c r="H1047" i="1"/>
  <c r="D1047" i="1"/>
  <c r="G1047" i="1" s="1"/>
  <c r="C1047" i="1"/>
  <c r="H1045" i="1"/>
  <c r="G1045" i="1"/>
  <c r="D1045" i="1"/>
  <c r="C1045" i="1"/>
  <c r="H1044" i="1"/>
  <c r="G1044" i="1"/>
  <c r="D1044" i="1"/>
  <c r="C1044" i="1"/>
  <c r="H1043" i="1"/>
  <c r="G1043" i="1"/>
  <c r="D1043" i="1"/>
  <c r="C1043" i="1"/>
  <c r="H1042" i="1"/>
  <c r="G1042" i="1"/>
  <c r="D1042" i="1"/>
  <c r="C1042" i="1"/>
  <c r="H1041" i="1"/>
  <c r="G1041" i="1"/>
  <c r="D1041" i="1"/>
  <c r="C1041" i="1"/>
  <c r="G1040" i="1"/>
  <c r="D1040" i="1"/>
  <c r="H1040" i="1" s="1"/>
  <c r="C1040" i="1"/>
  <c r="D1039" i="1"/>
  <c r="H1039" i="1" s="1"/>
  <c r="C1039" i="1"/>
  <c r="H1038" i="1"/>
  <c r="G1038" i="1"/>
  <c r="D1038" i="1"/>
  <c r="C1038" i="1"/>
  <c r="H1037" i="1"/>
  <c r="G1037" i="1"/>
  <c r="D1037" i="1"/>
  <c r="C1037" i="1"/>
  <c r="H1036" i="1"/>
  <c r="G1036" i="1"/>
  <c r="D1036" i="1"/>
  <c r="C1036" i="1"/>
  <c r="G1035" i="1"/>
  <c r="D1035" i="1"/>
  <c r="H1035" i="1" s="1"/>
  <c r="C1035" i="1"/>
  <c r="D1034" i="1"/>
  <c r="H1034" i="1" s="1"/>
  <c r="C1034" i="1"/>
  <c r="D1033" i="1"/>
  <c r="H1033" i="1" s="1"/>
  <c r="C1033" i="1"/>
  <c r="H1032" i="1"/>
  <c r="D1032" i="1"/>
  <c r="G1032" i="1" s="1"/>
  <c r="C1032" i="1"/>
  <c r="H1031" i="1"/>
  <c r="G1031" i="1"/>
  <c r="D1031" i="1"/>
  <c r="C1031" i="1"/>
  <c r="D1030" i="1"/>
  <c r="H1030" i="1" s="1"/>
  <c r="C1030" i="1"/>
  <c r="H1029" i="1"/>
  <c r="G1029" i="1"/>
  <c r="D1029" i="1"/>
  <c r="C1029" i="1"/>
  <c r="D1028" i="1"/>
  <c r="H1028" i="1" s="1"/>
  <c r="C1028" i="1"/>
  <c r="H1027" i="1"/>
  <c r="G1027" i="1"/>
  <c r="D1027" i="1"/>
  <c r="C1027" i="1"/>
  <c r="H1026" i="1"/>
  <c r="D1026" i="1"/>
  <c r="G1026" i="1" s="1"/>
  <c r="C1026" i="1"/>
  <c r="D1025" i="1"/>
  <c r="H1025" i="1" s="1"/>
  <c r="C1025" i="1"/>
  <c r="H1024" i="1"/>
  <c r="G1024" i="1"/>
  <c r="D1024" i="1"/>
  <c r="C1024" i="1"/>
  <c r="D1023" i="1"/>
  <c r="H1023" i="1" s="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D1012" i="1"/>
  <c r="H1012" i="1" s="1"/>
  <c r="C1012" i="1"/>
  <c r="H1011" i="1"/>
  <c r="G1011" i="1"/>
  <c r="D1011" i="1"/>
  <c r="C1011" i="1"/>
  <c r="H1010" i="1"/>
  <c r="G1010" i="1"/>
  <c r="D1010" i="1"/>
  <c r="C1010" i="1"/>
  <c r="H1009" i="1"/>
  <c r="G1009" i="1"/>
  <c r="D1009" i="1"/>
  <c r="C1009" i="1"/>
  <c r="D1008" i="1"/>
  <c r="H1008" i="1" s="1"/>
  <c r="C1008" i="1"/>
  <c r="C1007" i="1"/>
  <c r="D1006" i="1"/>
  <c r="H1006" i="1" s="1"/>
  <c r="C1006" i="1"/>
  <c r="D1005" i="1"/>
  <c r="H1005" i="1" s="1"/>
  <c r="C1005" i="1"/>
  <c r="D1004" i="1"/>
  <c r="H1004" i="1" s="1"/>
  <c r="C1004" i="1"/>
  <c r="G1003" i="1"/>
  <c r="D1003" i="1"/>
  <c r="H1003" i="1" s="1"/>
  <c r="C1003" i="1"/>
  <c r="D1002" i="1"/>
  <c r="H1002" i="1" s="1"/>
  <c r="C1002" i="1"/>
  <c r="H1001" i="1"/>
  <c r="D1001" i="1"/>
  <c r="G1001" i="1" s="1"/>
  <c r="C1001" i="1"/>
  <c r="D1000" i="1"/>
  <c r="H1000" i="1" s="1"/>
  <c r="C1000" i="1"/>
  <c r="D999" i="1"/>
  <c r="H999" i="1" s="1"/>
  <c r="C999" i="1"/>
  <c r="D998" i="1"/>
  <c r="H998" i="1" s="1"/>
  <c r="C998" i="1"/>
  <c r="C997" i="1"/>
  <c r="D996" i="1"/>
  <c r="H996" i="1" s="1"/>
  <c r="C996" i="1"/>
  <c r="D995" i="1"/>
  <c r="H995" i="1" s="1"/>
  <c r="C995" i="1"/>
  <c r="H994" i="1"/>
  <c r="D994" i="1"/>
  <c r="G994" i="1" s="1"/>
  <c r="C994" i="1"/>
  <c r="D993" i="1"/>
  <c r="H993" i="1" s="1"/>
  <c r="C993" i="1"/>
  <c r="H992" i="1"/>
  <c r="G992" i="1"/>
  <c r="D992" i="1"/>
  <c r="C992" i="1"/>
  <c r="H991" i="1"/>
  <c r="D991" i="1"/>
  <c r="G991" i="1" s="1"/>
  <c r="C991" i="1"/>
  <c r="D989" i="1"/>
  <c r="H989" i="1" s="1"/>
  <c r="C989" i="1"/>
  <c r="D988" i="1"/>
  <c r="H988" i="1" s="1"/>
  <c r="C988" i="1"/>
  <c r="D987" i="1"/>
  <c r="H987" i="1" s="1"/>
  <c r="C987" i="1"/>
  <c r="D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D817" i="1"/>
  <c r="H817" i="1" s="1"/>
  <c r="C817" i="1"/>
  <c r="H816" i="1"/>
  <c r="G816" i="1"/>
  <c r="D816" i="1"/>
  <c r="C816" i="1"/>
  <c r="H815" i="1"/>
  <c r="G815" i="1"/>
  <c r="D815" i="1"/>
  <c r="C815" i="1"/>
  <c r="H814" i="1"/>
  <c r="G814" i="1"/>
  <c r="D814" i="1"/>
  <c r="C814" i="1"/>
  <c r="H813" i="1"/>
  <c r="G813" i="1"/>
  <c r="D813" i="1"/>
  <c r="C813" i="1"/>
  <c r="H812" i="1"/>
  <c r="G812" i="1"/>
  <c r="D812" i="1"/>
  <c r="C812" i="1"/>
  <c r="D811" i="1"/>
  <c r="H811" i="1" s="1"/>
  <c r="C811" i="1"/>
  <c r="H810" i="1"/>
  <c r="D810" i="1"/>
  <c r="G810" i="1" s="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D766" i="1"/>
  <c r="H766" i="1" s="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D755" i="1"/>
  <c r="H755" i="1" s="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D718" i="1"/>
  <c r="G718" i="1" s="1"/>
  <c r="C718" i="1"/>
  <c r="H717" i="1"/>
  <c r="G717" i="1"/>
  <c r="D717" i="1"/>
  <c r="C717" i="1"/>
  <c r="H716" i="1"/>
  <c r="G716" i="1"/>
  <c r="D716" i="1"/>
  <c r="C716" i="1"/>
  <c r="D715" i="1"/>
  <c r="G715" i="1" s="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D691" i="1"/>
  <c r="G691" i="1" s="1"/>
  <c r="C691" i="1"/>
  <c r="H690" i="1"/>
  <c r="G690" i="1"/>
  <c r="D690" i="1"/>
  <c r="C690" i="1"/>
  <c r="H689" i="1"/>
  <c r="G689" i="1"/>
  <c r="D689" i="1"/>
  <c r="C689" i="1"/>
  <c r="H688" i="1"/>
  <c r="G688" i="1"/>
  <c r="D688" i="1"/>
  <c r="C688" i="1"/>
  <c r="H687" i="1"/>
  <c r="D687" i="1"/>
  <c r="G687" i="1" s="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D666" i="1"/>
  <c r="H666" i="1" s="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D658" i="1"/>
  <c r="G658" i="1" s="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D645" i="1"/>
  <c r="G645" i="1" s="1"/>
  <c r="C645" i="1"/>
  <c r="H644" i="1"/>
  <c r="D644" i="1"/>
  <c r="G644" i="1" s="1"/>
  <c r="C644" i="1"/>
  <c r="D643" i="1"/>
  <c r="H643" i="1" s="1"/>
  <c r="C643" i="1"/>
  <c r="H642" i="1"/>
  <c r="D642" i="1"/>
  <c r="G642" i="1" s="1"/>
  <c r="C642" i="1"/>
  <c r="D641" i="1"/>
  <c r="H641" i="1" s="1"/>
  <c r="C641" i="1"/>
  <c r="C638" i="1"/>
  <c r="H632" i="1"/>
  <c r="D632" i="1"/>
  <c r="G632" i="1" s="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G492" i="1"/>
  <c r="D492" i="1"/>
  <c r="H492" i="1" s="1"/>
  <c r="C492" i="1"/>
  <c r="H491" i="1"/>
  <c r="G491" i="1"/>
  <c r="D491" i="1"/>
  <c r="C491" i="1"/>
  <c r="H490" i="1"/>
  <c r="G490" i="1"/>
  <c r="D490" i="1"/>
  <c r="C490" i="1"/>
  <c r="G489" i="1"/>
  <c r="D489" i="1"/>
  <c r="H489" i="1" s="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C415" i="1"/>
  <c r="H413" i="1"/>
  <c r="D413" i="1"/>
  <c r="G413" i="1" s="1"/>
  <c r="C413" i="1"/>
  <c r="D412" i="1"/>
  <c r="G412" i="1" s="1"/>
  <c r="C412" i="1"/>
  <c r="C411" i="1"/>
  <c r="H406" i="1"/>
  <c r="D406" i="1"/>
  <c r="G406" i="1" s="1"/>
  <c r="C406" i="1"/>
  <c r="H405" i="1"/>
  <c r="D405" i="1"/>
  <c r="G405" i="1" s="1"/>
  <c r="C405" i="1"/>
  <c r="D404" i="1"/>
  <c r="H404" i="1" s="1"/>
  <c r="C404" i="1"/>
  <c r="H401" i="1"/>
  <c r="G401" i="1"/>
  <c r="D401" i="1"/>
  <c r="C401" i="1"/>
  <c r="H400" i="1"/>
  <c r="G400" i="1"/>
  <c r="D400" i="1"/>
  <c r="C400" i="1"/>
  <c r="H399" i="1"/>
  <c r="G399" i="1"/>
  <c r="D399" i="1"/>
  <c r="C399" i="1"/>
  <c r="H398" i="1"/>
  <c r="D398" i="1"/>
  <c r="G398" i="1" s="1"/>
  <c r="C398" i="1"/>
  <c r="H397" i="1"/>
  <c r="D397" i="1"/>
  <c r="G397" i="1" s="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D389" i="1"/>
  <c r="G389" i="1" s="1"/>
  <c r="C389" i="1"/>
  <c r="H388" i="1"/>
  <c r="G388" i="1"/>
  <c r="D388" i="1"/>
  <c r="C388" i="1"/>
  <c r="H387" i="1"/>
  <c r="G387" i="1"/>
  <c r="D387" i="1"/>
  <c r="C387"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D374" i="1"/>
  <c r="G374" i="1" s="1"/>
  <c r="C374" i="1"/>
  <c r="H373" i="1"/>
  <c r="D373" i="1"/>
  <c r="G373" i="1" s="1"/>
  <c r="C373" i="1"/>
  <c r="H372" i="1"/>
  <c r="G372" i="1"/>
  <c r="D372" i="1"/>
  <c r="C372" i="1"/>
  <c r="H371" i="1"/>
  <c r="D371" i="1"/>
  <c r="G371" i="1" s="1"/>
  <c r="C371" i="1"/>
  <c r="H370" i="1"/>
  <c r="D370" i="1"/>
  <c r="G370" i="1" s="1"/>
  <c r="C370" i="1"/>
  <c r="H369" i="1"/>
  <c r="D369" i="1"/>
  <c r="G369" i="1" s="1"/>
  <c r="C369" i="1"/>
  <c r="H368" i="1"/>
  <c r="G368" i="1"/>
  <c r="D368" i="1"/>
  <c r="C368" i="1"/>
  <c r="D367" i="1"/>
  <c r="G367" i="1" s="1"/>
  <c r="C367" i="1"/>
  <c r="H366" i="1"/>
  <c r="G366" i="1"/>
  <c r="D366" i="1"/>
  <c r="C366" i="1"/>
  <c r="D365" i="1"/>
  <c r="G365" i="1" s="1"/>
  <c r="C365" i="1"/>
  <c r="D364" i="1"/>
  <c r="G364" i="1" s="1"/>
  <c r="C364" i="1"/>
  <c r="H363" i="1"/>
  <c r="D363" i="1"/>
  <c r="G363" i="1" s="1"/>
  <c r="C363" i="1"/>
  <c r="H362" i="1"/>
  <c r="D362" i="1"/>
  <c r="G362" i="1" s="1"/>
  <c r="C362" i="1"/>
  <c r="H361" i="1"/>
  <c r="G361" i="1"/>
  <c r="D361" i="1"/>
  <c r="C361" i="1"/>
  <c r="H360" i="1"/>
  <c r="G360" i="1"/>
  <c r="D360" i="1"/>
  <c r="C360" i="1"/>
  <c r="H359" i="1"/>
  <c r="D359" i="1"/>
  <c r="G359" i="1" s="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D308" i="1"/>
  <c r="G308" i="1" s="1"/>
  <c r="C308" i="1"/>
  <c r="H307" i="1"/>
  <c r="D307" i="1"/>
  <c r="G307" i="1" s="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D296" i="1"/>
  <c r="G296" i="1" s="1"/>
  <c r="C296" i="1"/>
  <c r="H295" i="1"/>
  <c r="D295" i="1"/>
  <c r="G295" i="1" s="1"/>
  <c r="C295" i="1"/>
  <c r="H292" i="1"/>
  <c r="D292" i="1"/>
  <c r="G292" i="1" s="1"/>
  <c r="C292" i="1"/>
  <c r="H291" i="1"/>
  <c r="D291" i="1"/>
  <c r="G291" i="1" s="1"/>
  <c r="C291" i="1"/>
  <c r="H290" i="1"/>
  <c r="G290" i="1"/>
  <c r="D290" i="1"/>
  <c r="C290" i="1"/>
  <c r="H289" i="1"/>
  <c r="G289" i="1"/>
  <c r="D289" i="1"/>
  <c r="C289" i="1"/>
  <c r="D288" i="1"/>
  <c r="G288" i="1" s="1"/>
  <c r="C288" i="1"/>
  <c r="H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D273" i="1"/>
  <c r="G273" i="1" s="1"/>
  <c r="C273" i="1"/>
  <c r="H272" i="1"/>
  <c r="G272" i="1"/>
  <c r="D272" i="1"/>
  <c r="C272" i="1"/>
  <c r="H271" i="1"/>
  <c r="G271" i="1"/>
  <c r="D271" i="1"/>
  <c r="C271" i="1"/>
  <c r="H270" i="1"/>
  <c r="G270" i="1"/>
  <c r="D270" i="1"/>
  <c r="C270" i="1"/>
  <c r="H269" i="1"/>
  <c r="D269" i="1"/>
  <c r="G269" i="1" s="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D238" i="1"/>
  <c r="H238" i="1" s="1"/>
  <c r="C238" i="1"/>
  <c r="D237" i="1"/>
  <c r="H237" i="1" s="1"/>
  <c r="C237" i="1"/>
  <c r="D236" i="1"/>
  <c r="G236" i="1" s="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D229" i="1"/>
  <c r="H229" i="1" s="1"/>
  <c r="C229" i="1"/>
  <c r="H228" i="1"/>
  <c r="G228" i="1"/>
  <c r="D228" i="1"/>
  <c r="C228" i="1"/>
  <c r="D227" i="1"/>
  <c r="H227" i="1" s="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D207" i="1"/>
  <c r="H207" i="1" s="1"/>
  <c r="C207"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D191" i="1"/>
  <c r="H191" i="1" s="1"/>
  <c r="C191" i="1"/>
  <c r="D190" i="1"/>
  <c r="H190" i="1" s="1"/>
  <c r="C190" i="1"/>
  <c r="D189" i="1"/>
  <c r="H189" i="1" s="1"/>
  <c r="C189" i="1"/>
  <c r="D188" i="1"/>
  <c r="H188" i="1" s="1"/>
  <c r="C188" i="1"/>
  <c r="D187" i="1"/>
  <c r="H187" i="1" s="1"/>
  <c r="C187" i="1"/>
  <c r="D186" i="1"/>
  <c r="H186" i="1" s="1"/>
  <c r="C186" i="1"/>
  <c r="D185" i="1"/>
  <c r="H185" i="1" s="1"/>
  <c r="C185" i="1"/>
  <c r="D184" i="1"/>
  <c r="H184" i="1" s="1"/>
  <c r="C184" i="1"/>
  <c r="H183" i="1"/>
  <c r="G183" i="1"/>
  <c r="D183" i="1"/>
  <c r="C183" i="1"/>
  <c r="G182" i="1"/>
  <c r="D182" i="1"/>
  <c r="H182" i="1" s="1"/>
  <c r="C182" i="1"/>
  <c r="H181" i="1"/>
  <c r="G181" i="1"/>
  <c r="D181" i="1"/>
  <c r="C181" i="1"/>
  <c r="H180" i="1"/>
  <c r="D180" i="1"/>
  <c r="G180" i="1" s="1"/>
  <c r="C180" i="1"/>
  <c r="H179" i="1"/>
  <c r="D179" i="1"/>
  <c r="G179" i="1" s="1"/>
  <c r="C179" i="1"/>
  <c r="H178" i="1"/>
  <c r="G178" i="1"/>
  <c r="D178" i="1"/>
  <c r="C178" i="1"/>
  <c r="H177" i="1"/>
  <c r="D177" i="1"/>
  <c r="G177" i="1" s="1"/>
  <c r="C177" i="1"/>
  <c r="H176" i="1"/>
  <c r="D176" i="1"/>
  <c r="G176" i="1" s="1"/>
  <c r="C176" i="1"/>
  <c r="H175" i="1"/>
  <c r="G175" i="1"/>
  <c r="D175" i="1"/>
  <c r="C175" i="1"/>
  <c r="H174" i="1"/>
  <c r="D174" i="1"/>
  <c r="G174" i="1" s="1"/>
  <c r="C174" i="1"/>
  <c r="D173" i="1"/>
  <c r="G173" i="1" s="1"/>
  <c r="C173" i="1"/>
  <c r="H172" i="1"/>
  <c r="D172" i="1"/>
  <c r="G172" i="1" s="1"/>
  <c r="C172" i="1"/>
  <c r="H171" i="1"/>
  <c r="G171" i="1"/>
  <c r="D171" i="1"/>
  <c r="C171" i="1"/>
  <c r="H170" i="1"/>
  <c r="D170" i="1"/>
  <c r="G170" i="1" s="1"/>
  <c r="C170" i="1"/>
  <c r="H169" i="1"/>
  <c r="G169" i="1"/>
  <c r="D169" i="1"/>
  <c r="C169" i="1"/>
  <c r="H168" i="1"/>
  <c r="D168" i="1"/>
  <c r="G168" i="1" s="1"/>
  <c r="C168" i="1"/>
  <c r="H167" i="1"/>
  <c r="G167" i="1"/>
  <c r="D167" i="1"/>
  <c r="C167" i="1"/>
  <c r="H166" i="1"/>
  <c r="D166" i="1"/>
  <c r="G166" i="1" s="1"/>
  <c r="C166" i="1"/>
  <c r="D165" i="1"/>
  <c r="G165" i="1" s="1"/>
  <c r="C165" i="1"/>
  <c r="H164" i="1"/>
  <c r="D164" i="1"/>
  <c r="G164" i="1" s="1"/>
  <c r="C164" i="1"/>
  <c r="H163" i="1"/>
  <c r="G163" i="1"/>
  <c r="D163" i="1"/>
  <c r="C163" i="1"/>
  <c r="H162" i="1"/>
  <c r="D162" i="1"/>
  <c r="G162" i="1" s="1"/>
  <c r="C162" i="1"/>
  <c r="H161" i="1"/>
  <c r="D161" i="1"/>
  <c r="G161" i="1" s="1"/>
  <c r="C161" i="1"/>
  <c r="C160" i="1"/>
  <c r="C159" i="1"/>
  <c r="H158" i="1"/>
  <c r="G158" i="1"/>
  <c r="D158" i="1"/>
  <c r="C158" i="1"/>
  <c r="H157" i="1"/>
  <c r="G157" i="1"/>
  <c r="D157" i="1"/>
  <c r="C157" i="1"/>
  <c r="H156" i="1"/>
  <c r="G156" i="1"/>
  <c r="D156" i="1"/>
  <c r="C156" i="1"/>
  <c r="H155" i="1"/>
  <c r="G155" i="1"/>
  <c r="D155" i="1"/>
  <c r="C155" i="1"/>
  <c r="D154" i="1"/>
  <c r="H154" i="1" s="1"/>
  <c r="C154" i="1"/>
  <c r="H153" i="1"/>
  <c r="G153" i="1"/>
  <c r="D153" i="1"/>
  <c r="C153" i="1"/>
  <c r="H152" i="1"/>
  <c r="G152" i="1"/>
  <c r="D152" i="1"/>
  <c r="C152" i="1"/>
  <c r="D151" i="1"/>
  <c r="H151" i="1" s="1"/>
  <c r="C151" i="1"/>
  <c r="D150" i="1"/>
  <c r="H150" i="1" s="1"/>
  <c r="C150" i="1"/>
  <c r="D149" i="1"/>
  <c r="H149" i="1" s="1"/>
  <c r="C149" i="1"/>
  <c r="C148" i="1"/>
  <c r="D146" i="1"/>
  <c r="H146" i="1" s="1"/>
  <c r="C146" i="1"/>
  <c r="H145" i="1"/>
  <c r="G145" i="1"/>
  <c r="D145" i="1"/>
  <c r="C145" i="1"/>
  <c r="H144" i="1"/>
  <c r="G144" i="1"/>
  <c r="D144" i="1"/>
  <c r="C144" i="1"/>
  <c r="H143" i="1"/>
  <c r="G143" i="1"/>
  <c r="D143" i="1"/>
  <c r="C143" i="1"/>
  <c r="D142" i="1"/>
  <c r="H142" i="1" s="1"/>
  <c r="C142" i="1"/>
  <c r="H141" i="1"/>
  <c r="G141" i="1"/>
  <c r="D141" i="1"/>
  <c r="C141" i="1"/>
  <c r="H140" i="1"/>
  <c r="G140" i="1"/>
  <c r="D140" i="1"/>
  <c r="C140" i="1"/>
  <c r="H139" i="1"/>
  <c r="G139" i="1"/>
  <c r="D139" i="1"/>
  <c r="C139" i="1"/>
  <c r="H138" i="1"/>
  <c r="G138" i="1"/>
  <c r="D138" i="1"/>
  <c r="C138" i="1"/>
  <c r="H137" i="1"/>
  <c r="G137" i="1"/>
  <c r="D137" i="1"/>
  <c r="C137" i="1"/>
  <c r="D136" i="1"/>
  <c r="H136" i="1" s="1"/>
  <c r="C136" i="1"/>
  <c r="D135" i="1"/>
  <c r="H135" i="1" s="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D126" i="1"/>
  <c r="H126" i="1" s="1"/>
  <c r="C126" i="1"/>
  <c r="H125" i="1"/>
  <c r="G125" i="1"/>
  <c r="D125" i="1"/>
  <c r="C125" i="1"/>
  <c r="D124" i="1"/>
  <c r="H124" i="1" s="1"/>
  <c r="C124" i="1"/>
  <c r="H123" i="1"/>
  <c r="G123" i="1"/>
  <c r="D123" i="1"/>
  <c r="C123" i="1"/>
  <c r="H122" i="1"/>
  <c r="G122" i="1"/>
  <c r="D122" i="1"/>
  <c r="C122" i="1"/>
  <c r="C121" i="1"/>
  <c r="C120" i="1"/>
  <c r="H119" i="1"/>
  <c r="G119" i="1"/>
  <c r="D119" i="1"/>
  <c r="C119" i="1"/>
  <c r="H118" i="1"/>
  <c r="D118" i="1"/>
  <c r="G118" i="1" s="1"/>
  <c r="C118" i="1"/>
  <c r="H117" i="1"/>
  <c r="G117" i="1"/>
  <c r="D117" i="1"/>
  <c r="C117" i="1"/>
  <c r="H116" i="1"/>
  <c r="D116" i="1"/>
  <c r="G116" i="1" s="1"/>
  <c r="C116" i="1"/>
  <c r="H115" i="1"/>
  <c r="G115" i="1"/>
  <c r="D115" i="1"/>
  <c r="C115" i="1"/>
  <c r="H114" i="1"/>
  <c r="G114" i="1"/>
  <c r="D114" i="1"/>
  <c r="C114" i="1"/>
  <c r="D113" i="1"/>
  <c r="H113" i="1" s="1"/>
  <c r="C113" i="1"/>
  <c r="H112" i="1"/>
  <c r="G112" i="1"/>
  <c r="D112" i="1"/>
  <c r="C112" i="1"/>
  <c r="H111" i="1"/>
  <c r="G111" i="1"/>
  <c r="D111" i="1"/>
  <c r="C111" i="1"/>
  <c r="D110" i="1"/>
  <c r="H110" i="1" s="1"/>
  <c r="C110" i="1"/>
  <c r="H109" i="1"/>
  <c r="G109" i="1"/>
  <c r="D109" i="1"/>
  <c r="C109" i="1"/>
  <c r="D108" i="1"/>
  <c r="H108" i="1" s="1"/>
  <c r="C108" i="1"/>
  <c r="D107" i="1"/>
  <c r="H107" i="1" s="1"/>
  <c r="C107" i="1"/>
  <c r="H106" i="1"/>
  <c r="G106" i="1"/>
  <c r="D106" i="1"/>
  <c r="C106" i="1"/>
  <c r="H105" i="1"/>
  <c r="D105" i="1"/>
  <c r="G105" i="1" s="1"/>
  <c r="C105" i="1"/>
  <c r="H104" i="1"/>
  <c r="G104" i="1"/>
  <c r="D104" i="1"/>
  <c r="C104" i="1"/>
  <c r="D103" i="1"/>
  <c r="G103" i="1" s="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7" i="1"/>
  <c r="G77" i="1"/>
  <c r="D77" i="1"/>
  <c r="C77" i="1"/>
  <c r="H76" i="1"/>
  <c r="G76" i="1"/>
  <c r="D76" i="1"/>
  <c r="C76" i="1"/>
  <c r="H75" i="1"/>
  <c r="G75" i="1"/>
  <c r="D75" i="1"/>
  <c r="C75" i="1"/>
  <c r="H74" i="1"/>
  <c r="G74" i="1"/>
  <c r="D74" i="1"/>
  <c r="C74" i="1"/>
  <c r="H73" i="1"/>
  <c r="G73" i="1"/>
  <c r="D73" i="1"/>
  <c r="C73" i="1"/>
  <c r="H72" i="1"/>
  <c r="D72" i="1"/>
  <c r="G72" i="1" s="1"/>
  <c r="C72" i="1"/>
  <c r="H71" i="1"/>
  <c r="G71" i="1"/>
  <c r="D71" i="1"/>
  <c r="C71"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D60" i="1"/>
  <c r="G60" i="1" s="1"/>
  <c r="C60" i="1"/>
  <c r="H59" i="1"/>
  <c r="G59" i="1"/>
  <c r="D59" i="1"/>
  <c r="C59" i="1"/>
  <c r="H58" i="1"/>
  <c r="D58" i="1"/>
  <c r="G58" i="1" s="1"/>
  <c r="C58" i="1"/>
  <c r="H57" i="1"/>
  <c r="G57" i="1"/>
  <c r="D57" i="1"/>
  <c r="C57" i="1"/>
  <c r="D56" i="1"/>
  <c r="H56" i="1" s="1"/>
  <c r="C56" i="1"/>
  <c r="D55" i="1"/>
  <c r="H55" i="1" s="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C25" i="1"/>
  <c r="H24" i="1"/>
  <c r="G24" i="1"/>
  <c r="D24" i="1"/>
  <c r="C24" i="1"/>
  <c r="H23" i="1"/>
  <c r="G23" i="1"/>
  <c r="D23" i="1"/>
  <c r="C23" i="1"/>
  <c r="H22" i="1"/>
  <c r="G22" i="1"/>
  <c r="D22" i="1"/>
  <c r="C22" i="1"/>
  <c r="H21" i="1"/>
  <c r="G21" i="1"/>
  <c r="D21" i="1"/>
  <c r="C21" i="1"/>
  <c r="H20" i="1"/>
  <c r="D20" i="1"/>
  <c r="G20" i="1" s="1"/>
  <c r="C20"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D11" i="1"/>
  <c r="G11" i="1" s="1"/>
  <c r="C11" i="1"/>
  <c r="H10" i="1"/>
  <c r="G10" i="1"/>
  <c r="D10" i="1"/>
  <c r="C10" i="1"/>
  <c r="H9" i="1"/>
  <c r="G9" i="1"/>
  <c r="D9" i="1"/>
  <c r="C9" i="1"/>
  <c r="H8" i="1"/>
  <c r="D8" i="1"/>
  <c r="G8" i="1" s="1"/>
  <c r="C8" i="1"/>
  <c r="H7" i="1"/>
  <c r="D7" i="1"/>
  <c r="G7" i="1" s="1"/>
  <c r="C7" i="1"/>
  <c r="H6" i="1"/>
  <c r="D6" i="1"/>
  <c r="G6" i="1" s="1"/>
  <c r="C6" i="1"/>
  <c r="H5" i="1"/>
  <c r="D5" i="1"/>
  <c r="G5" i="1" s="1"/>
  <c r="C5" i="1"/>
  <c r="D4" i="1"/>
  <c r="G4" i="1" s="1"/>
  <c r="C4" i="1"/>
  <c r="H411" i="1" l="1"/>
  <c r="E273" i="9"/>
  <c r="H1230" i="1"/>
  <c r="H1227" i="1"/>
  <c r="E245" i="5"/>
  <c r="D1222" i="1" s="1"/>
  <c r="H1222" i="1" s="1"/>
  <c r="H1228" i="1"/>
  <c r="H1226" i="1"/>
  <c r="H1225" i="1"/>
  <c r="G1565" i="1"/>
  <c r="G1561" i="1"/>
  <c r="G1560" i="1"/>
  <c r="H1555" i="1"/>
  <c r="G1555" i="1"/>
  <c r="D49" i="8"/>
  <c r="C1524" i="1" s="1"/>
  <c r="H1524" i="1" s="1"/>
  <c r="G1556" i="1"/>
  <c r="G1520" i="1"/>
  <c r="H1511" i="1"/>
  <c r="G1511" i="1"/>
  <c r="D24" i="8"/>
  <c r="C1499" i="1" s="1"/>
  <c r="H1509" i="1"/>
  <c r="H1506" i="1"/>
  <c r="G1503" i="1"/>
  <c r="H1501" i="1"/>
  <c r="H1493" i="1"/>
  <c r="D6" i="8"/>
  <c r="C1481" i="1" s="1"/>
  <c r="G1481" i="1" s="1"/>
  <c r="G1497" i="1"/>
  <c r="G1492" i="1"/>
  <c r="H1490" i="1"/>
  <c r="G1489" i="1"/>
  <c r="H1481" i="1"/>
  <c r="H1429" i="1"/>
  <c r="H1432" i="1"/>
  <c r="G1429" i="1"/>
  <c r="G1427" i="1"/>
  <c r="G1422" i="1"/>
  <c r="E114" i="6"/>
  <c r="G1401" i="1"/>
  <c r="G1376" i="1"/>
  <c r="G1380" i="1"/>
  <c r="G1378" i="1"/>
  <c r="G1370" i="1"/>
  <c r="D1355" i="1"/>
  <c r="H1355" i="1" s="1"/>
  <c r="G1348" i="1"/>
  <c r="G1350" i="1"/>
  <c r="G1332" i="1"/>
  <c r="G1328" i="1"/>
  <c r="G1324" i="1"/>
  <c r="F28" i="6"/>
  <c r="G1322" i="1"/>
  <c r="G1300" i="1"/>
  <c r="E5" i="6"/>
  <c r="J1439" i="1"/>
  <c r="G1438" i="1"/>
  <c r="H29" i="3"/>
  <c r="C1436" i="1"/>
  <c r="G1436" i="1" s="1"/>
  <c r="H1437" i="1"/>
  <c r="H1265" i="1"/>
  <c r="H1242" i="1"/>
  <c r="G1247" i="1"/>
  <c r="H1247" i="1"/>
  <c r="H1246" i="1"/>
  <c r="D1183" i="1"/>
  <c r="E176" i="5"/>
  <c r="I22" i="3" s="1"/>
  <c r="H1189" i="1"/>
  <c r="E297" i="9"/>
  <c r="B297" i="9" s="1"/>
  <c r="E292" i="9"/>
  <c r="B292" i="9" s="1"/>
  <c r="E33" i="9"/>
  <c r="B33" i="9" s="1"/>
  <c r="H1232" i="1"/>
  <c r="G1222" i="1"/>
  <c r="D1223" i="1"/>
  <c r="H1224" i="1"/>
  <c r="E281" i="9"/>
  <c r="B281" i="9" s="1"/>
  <c r="H1221" i="1"/>
  <c r="H1220" i="1"/>
  <c r="H1219" i="1"/>
  <c r="E238" i="5"/>
  <c r="F238" i="5" s="1"/>
  <c r="D1215" i="1"/>
  <c r="G1215" i="1" s="1"/>
  <c r="H1218" i="1"/>
  <c r="H1216" i="1"/>
  <c r="E237" i="5"/>
  <c r="F237" i="5" s="1"/>
  <c r="H1215" i="1"/>
  <c r="H1217" i="1"/>
  <c r="H1184" i="1"/>
  <c r="H1166" i="1"/>
  <c r="H1154" i="1"/>
  <c r="H1162" i="1"/>
  <c r="H1160" i="1"/>
  <c r="H1156" i="1"/>
  <c r="H1151" i="1"/>
  <c r="H1140" i="1"/>
  <c r="E287" i="9"/>
  <c r="B287" i="9" s="1"/>
  <c r="G1137" i="1"/>
  <c r="G1124" i="1"/>
  <c r="G1125" i="1"/>
  <c r="G1117" i="1"/>
  <c r="H1064" i="1"/>
  <c r="G1054" i="1"/>
  <c r="H1050" i="1"/>
  <c r="G1034" i="1"/>
  <c r="G1039" i="1"/>
  <c r="G1033" i="1"/>
  <c r="G1030" i="1"/>
  <c r="G1028" i="1"/>
  <c r="G1023" i="1"/>
  <c r="G1025" i="1"/>
  <c r="G1012" i="1"/>
  <c r="G1007" i="1"/>
  <c r="G1008" i="1"/>
  <c r="G1006" i="1"/>
  <c r="G1005" i="1"/>
  <c r="G1004" i="1"/>
  <c r="G1002" i="1"/>
  <c r="G1000" i="1"/>
  <c r="G999" i="1"/>
  <c r="G997" i="1"/>
  <c r="G998" i="1"/>
  <c r="F19" i="5"/>
  <c r="G996" i="1"/>
  <c r="G995" i="1"/>
  <c r="G993" i="1"/>
  <c r="G989" i="1"/>
  <c r="G988" i="1"/>
  <c r="G987" i="1"/>
  <c r="G238" i="1"/>
  <c r="G237" i="1"/>
  <c r="H236" i="1"/>
  <c r="E224" i="4"/>
  <c r="D220" i="1" s="1"/>
  <c r="F240" i="4"/>
  <c r="E302" i="9"/>
  <c r="B302" i="9" s="1"/>
  <c r="G817" i="1"/>
  <c r="G811" i="1"/>
  <c r="G766" i="1"/>
  <c r="G755" i="1"/>
  <c r="B222" i="9"/>
  <c r="H715" i="1"/>
  <c r="G666" i="1"/>
  <c r="E27" i="9"/>
  <c r="B27" i="9" s="1"/>
  <c r="G404" i="1"/>
  <c r="G411" i="1"/>
  <c r="H412" i="1"/>
  <c r="E275" i="9"/>
  <c r="B275" i="9" s="1"/>
  <c r="G643" i="1"/>
  <c r="H645" i="1"/>
  <c r="G641" i="1"/>
  <c r="F402" i="4"/>
  <c r="D386" i="1"/>
  <c r="G386" i="1" s="1"/>
  <c r="H389" i="1"/>
  <c r="H367" i="1"/>
  <c r="F369" i="4"/>
  <c r="H364" i="1"/>
  <c r="H365" i="1"/>
  <c r="E363" i="4"/>
  <c r="D358" i="1" s="1"/>
  <c r="E311" i="4"/>
  <c r="D306" i="1" s="1"/>
  <c r="F300" i="4"/>
  <c r="E263" i="4"/>
  <c r="B226" i="9"/>
  <c r="E69" i="9"/>
  <c r="B69" i="9" s="1"/>
  <c r="G227" i="1"/>
  <c r="G229" i="1"/>
  <c r="D206" i="1"/>
  <c r="H206" i="1" s="1"/>
  <c r="H192" i="1"/>
  <c r="G192" i="1"/>
  <c r="G207" i="1"/>
  <c r="G191" i="1"/>
  <c r="G190" i="1"/>
  <c r="G189" i="1"/>
  <c r="G188" i="1"/>
  <c r="G187" i="1"/>
  <c r="G186" i="1"/>
  <c r="G184" i="1"/>
  <c r="G185" i="1"/>
  <c r="E45" i="9"/>
  <c r="F177" i="4"/>
  <c r="F219" i="9"/>
  <c r="B219" i="9" s="1"/>
  <c r="H173" i="1"/>
  <c r="H165" i="1"/>
  <c r="E163" i="4"/>
  <c r="D159" i="1" s="1"/>
  <c r="H159" i="1" s="1"/>
  <c r="D160" i="1"/>
  <c r="G160" i="1" s="1"/>
  <c r="G154" i="1"/>
  <c r="B218" i="9"/>
  <c r="F152" i="4"/>
  <c r="G151" i="1"/>
  <c r="G148" i="1"/>
  <c r="G149" i="1"/>
  <c r="G150" i="1"/>
  <c r="G146" i="1"/>
  <c r="G135" i="1"/>
  <c r="G136" i="1"/>
  <c r="G142" i="1"/>
  <c r="G124" i="1"/>
  <c r="G126" i="1"/>
  <c r="G120" i="1"/>
  <c r="H120" i="1"/>
  <c r="D121" i="1"/>
  <c r="F125" i="4"/>
  <c r="G113" i="1"/>
  <c r="F217" i="9"/>
  <c r="G108" i="1"/>
  <c r="G110" i="1"/>
  <c r="F112" i="4"/>
  <c r="G107" i="1"/>
  <c r="H103" i="1"/>
  <c r="E106" i="4"/>
  <c r="D102" i="1" s="1"/>
  <c r="E82" i="4"/>
  <c r="D78" i="1" s="1"/>
  <c r="H70" i="1"/>
  <c r="G70" i="1"/>
  <c r="F74" i="4"/>
  <c r="H60" i="1"/>
  <c r="E29" i="9"/>
  <c r="B29" i="9" s="1"/>
  <c r="G55" i="1"/>
  <c r="G56" i="1"/>
  <c r="F59" i="4"/>
  <c r="H25" i="1"/>
  <c r="G25" i="1"/>
  <c r="F29" i="4"/>
  <c r="G19" i="1"/>
  <c r="H19" i="1"/>
  <c r="F23" i="4"/>
  <c r="E7" i="4"/>
  <c r="D3" i="1" s="1"/>
  <c r="H4" i="1"/>
  <c r="H1446" i="1"/>
  <c r="G1446" i="1"/>
  <c r="H1476" i="1"/>
  <c r="G1476" i="1"/>
  <c r="I1476" i="1" s="1"/>
  <c r="H1488" i="1"/>
  <c r="G1488" i="1"/>
  <c r="H1496" i="1"/>
  <c r="G1496" i="1"/>
  <c r="H1504" i="1"/>
  <c r="G1504" i="1"/>
  <c r="H1512" i="1"/>
  <c r="G1512" i="1"/>
  <c r="H1534" i="1"/>
  <c r="G1534" i="1"/>
  <c r="H1566" i="1"/>
  <c r="G1566" i="1"/>
  <c r="F8" i="5"/>
  <c r="C986" i="1"/>
  <c r="G1333" i="1"/>
  <c r="G1337" i="1"/>
  <c r="G1341" i="1"/>
  <c r="G1345" i="1"/>
  <c r="G1349" i="1"/>
  <c r="G1353" i="1"/>
  <c r="G1357" i="1"/>
  <c r="G1361" i="1"/>
  <c r="G1365" i="1"/>
  <c r="G1369" i="1"/>
  <c r="G1373" i="1"/>
  <c r="G1377" i="1"/>
  <c r="G1381" i="1"/>
  <c r="G1384" i="1"/>
  <c r="G1388" i="1"/>
  <c r="G1392" i="1"/>
  <c r="G1396" i="1"/>
  <c r="G1400" i="1"/>
  <c r="G1404" i="1"/>
  <c r="G1411" i="1"/>
  <c r="G1415" i="1"/>
  <c r="G1419" i="1"/>
  <c r="G1426" i="1"/>
  <c r="G1430" i="1"/>
  <c r="G1434" i="1"/>
  <c r="G1437" i="1"/>
  <c r="G1440" i="1"/>
  <c r="I1440" i="1" s="1"/>
  <c r="J1440" i="1"/>
  <c r="G1442" i="1"/>
  <c r="I1442" i="1" s="1"/>
  <c r="J1442" i="1"/>
  <c r="G1444" i="1"/>
  <c r="I1444" i="1" s="1"/>
  <c r="J1444" i="1"/>
  <c r="J1445" i="1"/>
  <c r="I1477" i="1"/>
  <c r="G1486" i="1"/>
  <c r="H1486" i="1"/>
  <c r="G1494" i="1"/>
  <c r="H1494" i="1"/>
  <c r="G1502" i="1"/>
  <c r="H1502" i="1"/>
  <c r="G1510" i="1"/>
  <c r="H1510" i="1"/>
  <c r="H1531" i="1"/>
  <c r="G1531" i="1"/>
  <c r="H1563" i="1"/>
  <c r="G1563" i="1"/>
  <c r="H1448" i="1"/>
  <c r="G1448" i="1"/>
  <c r="I1448" i="1" s="1"/>
  <c r="H1450" i="1"/>
  <c r="G1450" i="1"/>
  <c r="J1462" i="1"/>
  <c r="G1462" i="1"/>
  <c r="I1462" i="1" s="1"/>
  <c r="H1465" i="1"/>
  <c r="G1465" i="1"/>
  <c r="H1480" i="1"/>
  <c r="G1480" i="1"/>
  <c r="J1450" i="1"/>
  <c r="J1457" i="1"/>
  <c r="G1457" i="1"/>
  <c r="I1457" i="1" s="1"/>
  <c r="H1460" i="1"/>
  <c r="G1460" i="1"/>
  <c r="H1462" i="1"/>
  <c r="J1465" i="1"/>
  <c r="J1474" i="1"/>
  <c r="H1474" i="1"/>
  <c r="G1474" i="1"/>
  <c r="I1474" i="1" s="1"/>
  <c r="J1476" i="1"/>
  <c r="H1483" i="1"/>
  <c r="G1483" i="1"/>
  <c r="H1491" i="1"/>
  <c r="G1491" i="1"/>
  <c r="H1499" i="1"/>
  <c r="G1499" i="1"/>
  <c r="H1507" i="1"/>
  <c r="G1507" i="1"/>
  <c r="H1515" i="1"/>
  <c r="G1515" i="1"/>
  <c r="H1550" i="1"/>
  <c r="G1550" i="1"/>
  <c r="E643" i="4"/>
  <c r="D637" i="1" s="1"/>
  <c r="E644" i="4"/>
  <c r="D638" i="1" s="1"/>
  <c r="F421" i="4"/>
  <c r="G1331" i="1"/>
  <c r="G1335" i="1"/>
  <c r="G1339" i="1"/>
  <c r="G1343" i="1"/>
  <c r="G1347" i="1"/>
  <c r="G1351" i="1"/>
  <c r="G1355" i="1"/>
  <c r="G1359" i="1"/>
  <c r="G1363" i="1"/>
  <c r="G1367" i="1"/>
  <c r="G1371" i="1"/>
  <c r="G1375" i="1"/>
  <c r="G1379" i="1"/>
  <c r="G1386" i="1"/>
  <c r="G1390" i="1"/>
  <c r="G1394" i="1"/>
  <c r="G1398" i="1"/>
  <c r="G1402" i="1"/>
  <c r="G1406" i="1"/>
  <c r="G1409" i="1"/>
  <c r="G1413" i="1"/>
  <c r="G1417" i="1"/>
  <c r="G1421" i="1"/>
  <c r="G1424" i="1"/>
  <c r="G1428" i="1"/>
  <c r="G1432" i="1"/>
  <c r="G1439" i="1"/>
  <c r="I1439" i="1" s="1"/>
  <c r="G1441" i="1"/>
  <c r="I1441" i="1" s="1"/>
  <c r="G1443" i="1"/>
  <c r="I1443" i="1" s="1"/>
  <c r="G1445" i="1"/>
  <c r="J1446" i="1"/>
  <c r="J1448" i="1"/>
  <c r="J1451" i="1"/>
  <c r="G1451" i="1"/>
  <c r="I1451" i="1" s="1"/>
  <c r="H1456" i="1"/>
  <c r="G1456" i="1"/>
  <c r="I1456" i="1" s="1"/>
  <c r="J1466" i="1"/>
  <c r="G1466" i="1"/>
  <c r="I1466" i="1" s="1"/>
  <c r="H1469" i="1"/>
  <c r="G1469" i="1"/>
  <c r="H1547" i="1"/>
  <c r="G1547" i="1"/>
  <c r="H1579" i="1"/>
  <c r="G1579" i="1"/>
  <c r="J1452" i="1"/>
  <c r="J1458" i="1"/>
  <c r="J1463" i="1"/>
  <c r="J1467" i="1"/>
  <c r="J1471" i="1"/>
  <c r="G1473" i="1"/>
  <c r="I1473" i="1" s="1"/>
  <c r="G1479" i="1"/>
  <c r="H1522" i="1"/>
  <c r="G1522" i="1"/>
  <c r="H1538" i="1"/>
  <c r="G1538" i="1"/>
  <c r="H1554" i="1"/>
  <c r="G1554" i="1"/>
  <c r="H1570" i="1"/>
  <c r="G1570" i="1"/>
  <c r="D299" i="4"/>
  <c r="F304" i="4"/>
  <c r="F312" i="4"/>
  <c r="D311" i="4"/>
  <c r="D643" i="4"/>
  <c r="F416" i="4"/>
  <c r="F485" i="4"/>
  <c r="D484" i="4"/>
  <c r="H1470" i="1"/>
  <c r="H1478" i="1"/>
  <c r="I1478" i="1" s="1"/>
  <c r="J1478" i="1"/>
  <c r="H1479" i="1"/>
  <c r="G1519" i="1"/>
  <c r="H1526" i="1"/>
  <c r="G1526" i="1"/>
  <c r="G1535" i="1"/>
  <c r="H1542" i="1"/>
  <c r="G1542" i="1"/>
  <c r="G1551" i="1"/>
  <c r="H1558" i="1"/>
  <c r="G1558" i="1"/>
  <c r="G1567" i="1"/>
  <c r="H1574" i="1"/>
  <c r="G1574" i="1"/>
  <c r="D7" i="4"/>
  <c r="F51" i="4"/>
  <c r="D50" i="4"/>
  <c r="F107" i="4"/>
  <c r="D106" i="4"/>
  <c r="F128" i="4"/>
  <c r="F139" i="4"/>
  <c r="F210" i="4"/>
  <c r="E298" i="4"/>
  <c r="D351" i="4"/>
  <c r="F356" i="4"/>
  <c r="F364" i="4"/>
  <c r="D363" i="4"/>
  <c r="E421" i="4"/>
  <c r="D515" i="4"/>
  <c r="D580" i="4"/>
  <c r="F585" i="4"/>
  <c r="F599" i="4"/>
  <c r="D593" i="4"/>
  <c r="J1473" i="1"/>
  <c r="H1530" i="1"/>
  <c r="G1530" i="1"/>
  <c r="H1546" i="1"/>
  <c r="G1546" i="1"/>
  <c r="H1562" i="1"/>
  <c r="G1562" i="1"/>
  <c r="H1578" i="1"/>
  <c r="G1578" i="1"/>
  <c r="G187" i="9"/>
  <c r="E187" i="9" s="1"/>
  <c r="B187" i="9" s="1"/>
  <c r="E50" i="4"/>
  <c r="D46" i="1" s="1"/>
  <c r="F83" i="4"/>
  <c r="D82" i="4"/>
  <c r="F124" i="4"/>
  <c r="F140" i="4"/>
  <c r="F196" i="4"/>
  <c r="F225" i="4"/>
  <c r="D224" i="4"/>
  <c r="D151" i="4" s="1"/>
  <c r="F253" i="4"/>
  <c r="D252" i="4"/>
  <c r="F473" i="4"/>
  <c r="D472" i="4"/>
  <c r="F535" i="4"/>
  <c r="D529" i="4"/>
  <c r="E12" i="5"/>
  <c r="D990" i="1" s="1"/>
  <c r="F45" i="5"/>
  <c r="F8" i="4"/>
  <c r="F268" i="4"/>
  <c r="F417" i="4"/>
  <c r="F466" i="4"/>
  <c r="E143" i="9"/>
  <c r="B143" i="9" s="1"/>
  <c r="F69" i="5"/>
  <c r="F207" i="5"/>
  <c r="D206" i="5"/>
  <c r="F130" i="6"/>
  <c r="D129" i="6"/>
  <c r="H21" i="9"/>
  <c r="G21" i="9"/>
  <c r="E68" i="5"/>
  <c r="F146" i="5"/>
  <c r="G290" i="9"/>
  <c r="E290" i="9" s="1"/>
  <c r="B290" i="9" s="1"/>
  <c r="F149" i="5"/>
  <c r="D89" i="6"/>
  <c r="F94" i="6"/>
  <c r="G307" i="9"/>
  <c r="E307" i="9" s="1"/>
  <c r="B307" i="9" s="1"/>
  <c r="D176" i="5"/>
  <c r="F115" i="6"/>
  <c r="D114" i="6"/>
  <c r="G315" i="9"/>
  <c r="E315" i="9" s="1"/>
  <c r="D42" i="8"/>
  <c r="I10" i="9"/>
  <c r="G199" i="9"/>
  <c r="E199" i="9" s="1"/>
  <c r="B199" i="9" s="1"/>
  <c r="G207" i="9"/>
  <c r="E207" i="9" s="1"/>
  <c r="B207" i="9" s="1"/>
  <c r="F13" i="5"/>
  <c r="D12" i="5"/>
  <c r="F79" i="5"/>
  <c r="D78" i="5"/>
  <c r="F135" i="5"/>
  <c r="D134" i="5"/>
  <c r="F177" i="5"/>
  <c r="F246" i="5"/>
  <c r="E35" i="6"/>
  <c r="D43" i="8"/>
  <c r="M213" i="9"/>
  <c r="G279" i="9"/>
  <c r="E279" i="9" s="1"/>
  <c r="B279" i="9" s="1"/>
  <c r="L213" i="9"/>
  <c r="G209" i="9"/>
  <c r="E209" i="9" s="1"/>
  <c r="B209" i="9" s="1"/>
  <c r="G205" i="9"/>
  <c r="E205" i="9" s="1"/>
  <c r="B205" i="9" s="1"/>
  <c r="G201" i="9"/>
  <c r="E201" i="9" s="1"/>
  <c r="B201" i="9" s="1"/>
  <c r="G197" i="9"/>
  <c r="E197" i="9" s="1"/>
  <c r="B197" i="9" s="1"/>
  <c r="G193" i="9"/>
  <c r="E193" i="9" s="1"/>
  <c r="B193" i="9" s="1"/>
  <c r="G192" i="9"/>
  <c r="E192" i="9" s="1"/>
  <c r="B192" i="9" s="1"/>
  <c r="G188" i="9"/>
  <c r="E188" i="9" s="1"/>
  <c r="B188" i="9" s="1"/>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12" i="9"/>
  <c r="E212" i="9" s="1"/>
  <c r="B212" i="9" s="1"/>
  <c r="G208" i="9"/>
  <c r="E208" i="9" s="1"/>
  <c r="B208" i="9" s="1"/>
  <c r="G204" i="9"/>
  <c r="E204" i="9" s="1"/>
  <c r="B204" i="9" s="1"/>
  <c r="G200" i="9"/>
  <c r="E200" i="9" s="1"/>
  <c r="B200" i="9" s="1"/>
  <c r="G196" i="9"/>
  <c r="E196" i="9" s="1"/>
  <c r="B196" i="9" s="1"/>
  <c r="L192" i="9"/>
  <c r="F192" i="9" s="1"/>
  <c r="G190" i="9"/>
  <c r="E190" i="9" s="1"/>
  <c r="B190" i="9" s="1"/>
  <c r="G186" i="9"/>
  <c r="E186" i="9" s="1"/>
  <c r="B186" i="9" s="1"/>
  <c r="G166" i="9"/>
  <c r="G162" i="9"/>
  <c r="E162" i="9" s="1"/>
  <c r="B162" i="9" s="1"/>
  <c r="G163" i="9"/>
  <c r="E163" i="9" s="1"/>
  <c r="B163" i="9" s="1"/>
  <c r="B25" i="9"/>
  <c r="B37" i="9"/>
  <c r="B41" i="9"/>
  <c r="B45" i="9"/>
  <c r="B49" i="9"/>
  <c r="B53" i="9"/>
  <c r="B57" i="9"/>
  <c r="B61" i="9"/>
  <c r="B65" i="9"/>
  <c r="B73" i="9"/>
  <c r="B77" i="9"/>
  <c r="B81" i="9"/>
  <c r="B85" i="9"/>
  <c r="B89" i="9"/>
  <c r="B93" i="9"/>
  <c r="B97" i="9"/>
  <c r="B101" i="9"/>
  <c r="B105" i="9"/>
  <c r="B109" i="9"/>
  <c r="B113" i="9"/>
  <c r="B117" i="9"/>
  <c r="B121" i="9"/>
  <c r="B125" i="9"/>
  <c r="B142" i="9"/>
  <c r="G161" i="9"/>
  <c r="E161" i="9" s="1"/>
  <c r="B161" i="9" s="1"/>
  <c r="G165" i="9"/>
  <c r="G191" i="9"/>
  <c r="E191" i="9" s="1"/>
  <c r="B191" i="9" s="1"/>
  <c r="F70" i="5"/>
  <c r="D5" i="6"/>
  <c r="F10" i="6"/>
  <c r="E24" i="9"/>
  <c r="B24" i="9" s="1"/>
  <c r="E28" i="9"/>
  <c r="B28" i="9" s="1"/>
  <c r="E32" i="9"/>
  <c r="B32" i="9" s="1"/>
  <c r="E36" i="9"/>
  <c r="B36" i="9" s="1"/>
  <c r="E40" i="9"/>
  <c r="B40" i="9" s="1"/>
  <c r="E44" i="9"/>
  <c r="B44" i="9" s="1"/>
  <c r="E48" i="9"/>
  <c r="B48" i="9" s="1"/>
  <c r="E52" i="9"/>
  <c r="B52" i="9" s="1"/>
  <c r="E56" i="9"/>
  <c r="B56" i="9" s="1"/>
  <c r="E60" i="9"/>
  <c r="B60" i="9" s="1"/>
  <c r="E64" i="9"/>
  <c r="B64" i="9" s="1"/>
  <c r="E68" i="9"/>
  <c r="B68" i="9" s="1"/>
  <c r="E72" i="9"/>
  <c r="B72" i="9" s="1"/>
  <c r="E76" i="9"/>
  <c r="B76" i="9" s="1"/>
  <c r="E80" i="9"/>
  <c r="B80" i="9" s="1"/>
  <c r="E84" i="9"/>
  <c r="B84" i="9" s="1"/>
  <c r="E88" i="9"/>
  <c r="B88" i="9" s="1"/>
  <c r="E92" i="9"/>
  <c r="B92" i="9" s="1"/>
  <c r="E96" i="9"/>
  <c r="B96" i="9" s="1"/>
  <c r="E100" i="9"/>
  <c r="B100" i="9" s="1"/>
  <c r="E104" i="9"/>
  <c r="B104" i="9" s="1"/>
  <c r="E108" i="9"/>
  <c r="B108" i="9" s="1"/>
  <c r="E112" i="9"/>
  <c r="B112" i="9" s="1"/>
  <c r="E116" i="9"/>
  <c r="B116" i="9" s="1"/>
  <c r="E120" i="9"/>
  <c r="B120" i="9" s="1"/>
  <c r="E124" i="9"/>
  <c r="B124" i="9" s="1"/>
  <c r="E128" i="9"/>
  <c r="B128" i="9" s="1"/>
  <c r="B131" i="9"/>
  <c r="B138" i="9"/>
  <c r="H165" i="9"/>
  <c r="G195" i="9"/>
  <c r="E195" i="9" s="1"/>
  <c r="B195" i="9" s="1"/>
  <c r="G203" i="9"/>
  <c r="E203" i="9" s="1"/>
  <c r="B203" i="9" s="1"/>
  <c r="G211" i="9"/>
  <c r="E211" i="9" s="1"/>
  <c r="B211" i="9" s="1"/>
  <c r="B306" i="9"/>
  <c r="E309" i="9"/>
  <c r="B309" i="9" s="1"/>
  <c r="E289" i="9"/>
  <c r="B289" i="9" s="1"/>
  <c r="E133" i="9"/>
  <c r="B133" i="9" s="1"/>
  <c r="E137" i="9"/>
  <c r="B137" i="9" s="1"/>
  <c r="E141" i="9"/>
  <c r="B141" i="9" s="1"/>
  <c r="B135" i="9"/>
  <c r="B139" i="9"/>
  <c r="F216" i="9"/>
  <c r="B216" i="9" s="1"/>
  <c r="B221" i="9"/>
  <c r="B225" i="9"/>
  <c r="B229" i="9"/>
  <c r="B233" i="9"/>
  <c r="B237" i="9"/>
  <c r="B241" i="9"/>
  <c r="B245" i="9"/>
  <c r="B249" i="9"/>
  <c r="B253" i="9"/>
  <c r="B257" i="9"/>
  <c r="B261" i="9"/>
  <c r="B265" i="9"/>
  <c r="B269" i="9"/>
  <c r="B298" i="9"/>
  <c r="B217" i="9"/>
  <c r="F223" i="9"/>
  <c r="B223" i="9" s="1"/>
  <c r="F227" i="9"/>
  <c r="B227" i="9" s="1"/>
  <c r="F231" i="9"/>
  <c r="B231" i="9" s="1"/>
  <c r="F235" i="9"/>
  <c r="B235" i="9" s="1"/>
  <c r="F239" i="9"/>
  <c r="B239" i="9" s="1"/>
  <c r="F243" i="9"/>
  <c r="B243" i="9" s="1"/>
  <c r="F247" i="9"/>
  <c r="B247" i="9" s="1"/>
  <c r="F251" i="9"/>
  <c r="B251" i="9" s="1"/>
  <c r="F255" i="9"/>
  <c r="B255" i="9" s="1"/>
  <c r="F259" i="9"/>
  <c r="B259" i="9" s="1"/>
  <c r="F263" i="9"/>
  <c r="B263" i="9" s="1"/>
  <c r="F267" i="9"/>
  <c r="B267" i="9" s="1"/>
  <c r="F271" i="9"/>
  <c r="B271" i="9" s="1"/>
  <c r="B286" i="9"/>
  <c r="E293" i="9"/>
  <c r="B293" i="9" s="1"/>
  <c r="F215" i="9"/>
  <c r="B215" i="9" s="1"/>
  <c r="B273" i="9"/>
  <c r="E285" i="9"/>
  <c r="B285" i="9" s="1"/>
  <c r="B291" i="9"/>
  <c r="B295" i="9"/>
  <c r="B299" i="9"/>
  <c r="B303" i="9"/>
  <c r="F245" i="5" l="1"/>
  <c r="G1524" i="1"/>
  <c r="D1408" i="1"/>
  <c r="I27" i="3"/>
  <c r="E141" i="6"/>
  <c r="D1435" i="1" s="1"/>
  <c r="I24" i="3"/>
  <c r="D1299" i="1"/>
  <c r="H1436" i="1"/>
  <c r="H19" i="9"/>
  <c r="E19" i="9" s="1"/>
  <c r="B19" i="9" s="1"/>
  <c r="D1153" i="1"/>
  <c r="E175" i="5"/>
  <c r="D1152" i="1" s="1"/>
  <c r="G1223" i="1"/>
  <c r="H1223" i="1"/>
  <c r="I23" i="3"/>
  <c r="D1214" i="1"/>
  <c r="H386" i="1"/>
  <c r="E350" i="4"/>
  <c r="D345" i="1" s="1"/>
  <c r="F263" i="4"/>
  <c r="D259" i="1"/>
  <c r="G206" i="1"/>
  <c r="E151" i="4"/>
  <c r="F151" i="4" s="1"/>
  <c r="F163" i="4"/>
  <c r="G159" i="1"/>
  <c r="H160" i="1"/>
  <c r="E21" i="9"/>
  <c r="B21" i="9" s="1"/>
  <c r="G121" i="1"/>
  <c r="H121" i="1"/>
  <c r="E6" i="4"/>
  <c r="H17" i="3"/>
  <c r="D289" i="4"/>
  <c r="C147" i="1"/>
  <c r="H24" i="3"/>
  <c r="D141" i="6"/>
  <c r="F5" i="6"/>
  <c r="C1299" i="1"/>
  <c r="I35" i="3"/>
  <c r="C1518" i="1"/>
  <c r="G312" i="9"/>
  <c r="E312" i="9" s="1"/>
  <c r="D175" i="5"/>
  <c r="F176" i="5"/>
  <c r="H22" i="3"/>
  <c r="C1153" i="1"/>
  <c r="D528" i="4"/>
  <c r="F529" i="4"/>
  <c r="C523" i="1"/>
  <c r="F311" i="4"/>
  <c r="C306" i="1"/>
  <c r="F213" i="9"/>
  <c r="B213" i="9" s="1"/>
  <c r="I25" i="3"/>
  <c r="D1329" i="1"/>
  <c r="F134" i="5"/>
  <c r="C1112" i="1"/>
  <c r="F12" i="5"/>
  <c r="C990" i="1"/>
  <c r="B315" i="9"/>
  <c r="E314" i="9"/>
  <c r="I10" i="3" s="1"/>
  <c r="G310" i="9"/>
  <c r="E310" i="9" s="1"/>
  <c r="B310" i="9" s="1"/>
  <c r="F206" i="5"/>
  <c r="C1183" i="1"/>
  <c r="E7" i="5"/>
  <c r="F252" i="4"/>
  <c r="C248" i="1"/>
  <c r="F593" i="4"/>
  <c r="C587" i="1"/>
  <c r="F515" i="4"/>
  <c r="C509" i="1"/>
  <c r="F50" i="4"/>
  <c r="C46" i="1"/>
  <c r="I1479" i="1"/>
  <c r="G986" i="1"/>
  <c r="H986" i="1"/>
  <c r="E165" i="9"/>
  <c r="B165" i="9" s="1"/>
  <c r="F82" i="4"/>
  <c r="C78" i="1"/>
  <c r="F580" i="4"/>
  <c r="C574" i="1"/>
  <c r="F484" i="4"/>
  <c r="C478" i="1"/>
  <c r="D2" i="1"/>
  <c r="G638" i="1"/>
  <c r="H638" i="1"/>
  <c r="F114" i="6"/>
  <c r="H27" i="3"/>
  <c r="C1408" i="1"/>
  <c r="F35" i="6"/>
  <c r="F472" i="4"/>
  <c r="C466" i="1"/>
  <c r="E420" i="4"/>
  <c r="D415" i="1"/>
  <c r="F351" i="4"/>
  <c r="D350" i="4"/>
  <c r="C346" i="1"/>
  <c r="D420" i="4"/>
  <c r="I1460" i="1"/>
  <c r="I1465" i="1"/>
  <c r="I1450" i="1"/>
  <c r="D7" i="5"/>
  <c r="I1446" i="1"/>
  <c r="E166" i="9"/>
  <c r="B166" i="9" s="1"/>
  <c r="F78" i="5"/>
  <c r="C1056" i="1"/>
  <c r="K1450" i="9"/>
  <c r="G313" i="9"/>
  <c r="E313" i="9" s="1"/>
  <c r="B313" i="9" s="1"/>
  <c r="I34" i="3"/>
  <c r="C1517" i="1"/>
  <c r="F89" i="6"/>
  <c r="C1383" i="1"/>
  <c r="I21" i="3"/>
  <c r="D1046" i="1"/>
  <c r="F129" i="6"/>
  <c r="C1423" i="1"/>
  <c r="D68" i="5"/>
  <c r="F224" i="4"/>
  <c r="C220" i="1"/>
  <c r="F363" i="4"/>
  <c r="C358" i="1"/>
  <c r="D293" i="1"/>
  <c r="F106" i="4"/>
  <c r="C102" i="1"/>
  <c r="F7" i="4"/>
  <c r="D6" i="4"/>
  <c r="C3" i="1"/>
  <c r="F643" i="4"/>
  <c r="C637" i="1"/>
  <c r="F299" i="4"/>
  <c r="D298" i="4"/>
  <c r="C294" i="1"/>
  <c r="I28" i="3" l="1"/>
  <c r="G1214" i="1"/>
  <c r="H1214" i="1"/>
  <c r="E407" i="4"/>
  <c r="D402" i="1" s="1"/>
  <c r="E408" i="4"/>
  <c r="D403" i="1" s="1"/>
  <c r="H259" i="1"/>
  <c r="G259" i="1"/>
  <c r="I17" i="3"/>
  <c r="E289" i="4"/>
  <c r="F289" i="4" s="1"/>
  <c r="D147" i="1"/>
  <c r="H147" i="1" s="1"/>
  <c r="I16" i="3"/>
  <c r="E412" i="4"/>
  <c r="E639" i="4" s="1"/>
  <c r="H21" i="3"/>
  <c r="F68" i="5"/>
  <c r="C1046" i="1"/>
  <c r="E635" i="4"/>
  <c r="D629" i="1" s="1"/>
  <c r="D414" i="1"/>
  <c r="E636" i="4"/>
  <c r="D630" i="1" s="1"/>
  <c r="H1408" i="1"/>
  <c r="G1408" i="1"/>
  <c r="G46" i="1"/>
  <c r="H46" i="1"/>
  <c r="G587" i="1"/>
  <c r="H587" i="1"/>
  <c r="G523" i="1"/>
  <c r="H523" i="1"/>
  <c r="G637" i="1"/>
  <c r="H637" i="1"/>
  <c r="H1423" i="1"/>
  <c r="G1423" i="1"/>
  <c r="H1383" i="1"/>
  <c r="G1383" i="1"/>
  <c r="D408" i="4"/>
  <c r="F350" i="4"/>
  <c r="C345" i="1"/>
  <c r="G466" i="1"/>
  <c r="H466" i="1"/>
  <c r="G1183" i="1"/>
  <c r="H1183" i="1"/>
  <c r="G1112" i="1"/>
  <c r="H1112" i="1"/>
  <c r="F6" i="4"/>
  <c r="H16" i="3"/>
  <c r="D290" i="4"/>
  <c r="D412" i="4"/>
  <c r="C2" i="1"/>
  <c r="G220" i="1"/>
  <c r="H220" i="1"/>
  <c r="G478" i="1"/>
  <c r="H478" i="1"/>
  <c r="E6" i="5"/>
  <c r="D985" i="1"/>
  <c r="I20" i="3"/>
  <c r="F141" i="6"/>
  <c r="H28" i="3"/>
  <c r="C1435" i="1"/>
  <c r="G294" i="1"/>
  <c r="H294" i="1"/>
  <c r="G102" i="1"/>
  <c r="H102" i="1"/>
  <c r="G358" i="1"/>
  <c r="H358" i="1"/>
  <c r="G574" i="1"/>
  <c r="H574" i="1"/>
  <c r="G509" i="1"/>
  <c r="H509" i="1"/>
  <c r="G248" i="1"/>
  <c r="H248" i="1"/>
  <c r="G306" i="1"/>
  <c r="H306" i="1"/>
  <c r="D636" i="4"/>
  <c r="F528" i="4"/>
  <c r="C522" i="1"/>
  <c r="F175" i="5"/>
  <c r="C1152" i="1"/>
  <c r="H9" i="3"/>
  <c r="H1299" i="1"/>
  <c r="G1299" i="1"/>
  <c r="G317" i="9"/>
  <c r="E317" i="9" s="1"/>
  <c r="D413" i="4"/>
  <c r="D291" i="4"/>
  <c r="C285" i="1"/>
  <c r="G346" i="1"/>
  <c r="H346" i="1"/>
  <c r="G78" i="1"/>
  <c r="H78" i="1"/>
  <c r="G1518" i="1"/>
  <c r="H1518" i="1"/>
  <c r="D407" i="4"/>
  <c r="F298" i="4"/>
  <c r="C293" i="1"/>
  <c r="G3" i="1"/>
  <c r="H3" i="1"/>
  <c r="H1517" i="1"/>
  <c r="G1517" i="1"/>
  <c r="H11" i="3"/>
  <c r="G1056" i="1"/>
  <c r="H1056" i="1"/>
  <c r="F7" i="5"/>
  <c r="D6" i="5"/>
  <c r="H20" i="3"/>
  <c r="C985" i="1"/>
  <c r="F420" i="4"/>
  <c r="D635" i="4"/>
  <c r="C414" i="1"/>
  <c r="G415" i="1"/>
  <c r="H415" i="1"/>
  <c r="G990" i="1"/>
  <c r="H990" i="1"/>
  <c r="H1329" i="1"/>
  <c r="G1329" i="1"/>
  <c r="G1153" i="1"/>
  <c r="H1153" i="1"/>
  <c r="E311" i="9"/>
  <c r="B312" i="9"/>
  <c r="D285" i="1" l="1"/>
  <c r="H285" i="1" s="1"/>
  <c r="E291" i="4"/>
  <c r="D287" i="1" s="1"/>
  <c r="E290" i="4"/>
  <c r="D286" i="1" s="1"/>
  <c r="E413" i="4"/>
  <c r="E414" i="4" s="1"/>
  <c r="D409" i="1" s="1"/>
  <c r="G147" i="1"/>
  <c r="D407" i="1"/>
  <c r="K3" i="9"/>
  <c r="D639" i="4"/>
  <c r="D414" i="4"/>
  <c r="F412" i="4"/>
  <c r="C407" i="1"/>
  <c r="G985" i="1"/>
  <c r="H985" i="1"/>
  <c r="G285" i="1"/>
  <c r="E316" i="9"/>
  <c r="I9" i="3" s="1"/>
  <c r="B317" i="9"/>
  <c r="G1152" i="1"/>
  <c r="H1152" i="1"/>
  <c r="F636" i="4"/>
  <c r="C630" i="1"/>
  <c r="H1435" i="1"/>
  <c r="G1435" i="1"/>
  <c r="C286" i="1"/>
  <c r="F408" i="4"/>
  <c r="C403" i="1"/>
  <c r="G1046" i="1"/>
  <c r="H1046" i="1"/>
  <c r="G414" i="1"/>
  <c r="H414" i="1"/>
  <c r="F407" i="4"/>
  <c r="C402" i="1"/>
  <c r="H278" i="9"/>
  <c r="D984" i="1"/>
  <c r="G293" i="1"/>
  <c r="H293" i="1"/>
  <c r="D640" i="4"/>
  <c r="D415" i="4"/>
  <c r="C408" i="1"/>
  <c r="D633" i="1"/>
  <c r="F635" i="4"/>
  <c r="C629" i="1"/>
  <c r="G284" i="9"/>
  <c r="E284" i="9" s="1"/>
  <c r="B284" i="9" s="1"/>
  <c r="G278" i="9"/>
  <c r="F6" i="5"/>
  <c r="C984" i="1"/>
  <c r="N3" i="9"/>
  <c r="I11" i="3"/>
  <c r="F291" i="4"/>
  <c r="C287" i="1"/>
  <c r="G522" i="1"/>
  <c r="H522" i="1"/>
  <c r="G2" i="1"/>
  <c r="H2" i="1"/>
  <c r="G345" i="1"/>
  <c r="H345" i="1"/>
  <c r="F413" i="4" l="1"/>
  <c r="F290" i="4"/>
  <c r="D408" i="1"/>
  <c r="H408" i="1" s="1"/>
  <c r="E415" i="4"/>
  <c r="D410" i="1" s="1"/>
  <c r="E640" i="4"/>
  <c r="E641" i="4" s="1"/>
  <c r="D635" i="1" s="1"/>
  <c r="D641" i="4"/>
  <c r="F639" i="4"/>
  <c r="C633" i="1"/>
  <c r="G287" i="1"/>
  <c r="H287" i="1"/>
  <c r="H8" i="3"/>
  <c r="G984" i="1"/>
  <c r="H984" i="1"/>
  <c r="G629" i="1"/>
  <c r="H629" i="1"/>
  <c r="G402" i="1"/>
  <c r="H402" i="1"/>
  <c r="G286" i="1"/>
  <c r="H286" i="1"/>
  <c r="G630" i="1"/>
  <c r="H630" i="1"/>
  <c r="F414" i="4"/>
  <c r="C409" i="1"/>
  <c r="E278" i="9"/>
  <c r="F415" i="4"/>
  <c r="C410" i="1"/>
  <c r="G403" i="1"/>
  <c r="H403" i="1"/>
  <c r="G407" i="1"/>
  <c r="H407" i="1"/>
  <c r="D642" i="4"/>
  <c r="C634" i="1"/>
  <c r="G408" i="1" l="1"/>
  <c r="F640" i="4"/>
  <c r="E642" i="4"/>
  <c r="E646" i="4" s="1"/>
  <c r="D634" i="1"/>
  <c r="G634" i="1" s="1"/>
  <c r="G409" i="1"/>
  <c r="H409" i="1"/>
  <c r="G633" i="1"/>
  <c r="H633" i="1"/>
  <c r="M3" i="9"/>
  <c r="D646" i="4"/>
  <c r="F642" i="4"/>
  <c r="C636" i="1"/>
  <c r="G410" i="1"/>
  <c r="H410" i="1"/>
  <c r="E277" i="9"/>
  <c r="I8" i="3" s="1"/>
  <c r="B278" i="9"/>
  <c r="F641" i="4"/>
  <c r="D645" i="4"/>
  <c r="C635" i="1"/>
  <c r="E645" i="4" l="1"/>
  <c r="F645" i="4" s="1"/>
  <c r="H634" i="1"/>
  <c r="D636" i="1"/>
  <c r="H636" i="1" s="1"/>
  <c r="I19" i="3"/>
  <c r="D640" i="1"/>
  <c r="H18" i="3"/>
  <c r="C639" i="1"/>
  <c r="H19" i="3"/>
  <c r="F646" i="4"/>
  <c r="C640" i="1"/>
  <c r="G635" i="1"/>
  <c r="H635" i="1"/>
  <c r="G276" i="9" l="1"/>
  <c r="E276" i="9" s="1"/>
  <c r="B276" i="9" s="1"/>
  <c r="G636" i="1"/>
  <c r="D639" i="1"/>
  <c r="H7" i="3" s="1"/>
  <c r="I18" i="3"/>
  <c r="G640" i="1"/>
  <c r="H640" i="1"/>
  <c r="G639" i="1" l="1"/>
  <c r="H639" i="1"/>
  <c r="J3" i="9"/>
  <c r="G274" i="9" l="1"/>
  <c r="M272" i="9"/>
  <c r="H274" i="9"/>
  <c r="L272" i="9"/>
  <c r="G18" i="9"/>
  <c r="H18" i="9"/>
  <c r="G15" i="9"/>
  <c r="J8" i="9"/>
  <c r="I13" i="9"/>
  <c r="J17" i="9"/>
  <c r="K11" i="9"/>
  <c r="I5" i="9"/>
  <c r="H16" i="9"/>
  <c r="M15" i="9"/>
  <c r="J5" i="9"/>
  <c r="H15" i="9"/>
  <c r="K10" i="9"/>
  <c r="K9" i="9"/>
  <c r="K7" i="9"/>
  <c r="K12" i="9"/>
  <c r="J11" i="9"/>
  <c r="K5" i="9"/>
  <c r="J9" i="9"/>
  <c r="H17" i="9"/>
  <c r="K8" i="9"/>
  <c r="L16" i="9"/>
  <c r="I8" i="9"/>
  <c r="K13" i="9"/>
  <c r="I7" i="9"/>
  <c r="I9" i="9"/>
  <c r="G17" i="9"/>
  <c r="G16" i="9"/>
  <c r="L15" i="9"/>
  <c r="K6" i="9"/>
  <c r="I17" i="9"/>
  <c r="M16" i="9"/>
  <c r="I12" i="9"/>
  <c r="J7" i="9"/>
  <c r="I11" i="9"/>
  <c r="J6" i="9"/>
  <c r="J12" i="9"/>
  <c r="I6" i="9"/>
  <c r="J13" i="9"/>
  <c r="J10" i="9"/>
  <c r="E11" i="9" l="1"/>
  <c r="B11" i="9" s="1"/>
  <c r="E10" i="9"/>
  <c r="B10" i="9" s="1"/>
  <c r="E16" i="9"/>
  <c r="E5" i="9"/>
  <c r="B5" i="9" s="1"/>
  <c r="F272" i="9"/>
  <c r="B272" i="9" s="1"/>
  <c r="E9" i="9"/>
  <c r="B9" i="9" s="1"/>
  <c r="E17" i="9"/>
  <c r="B17" i="9" s="1"/>
  <c r="E8" i="9"/>
  <c r="B8" i="9" s="1"/>
  <c r="E15" i="9"/>
  <c r="E6" i="9"/>
  <c r="B6" i="9" s="1"/>
  <c r="F16" i="9"/>
  <c r="E12" i="9"/>
  <c r="B12" i="9" s="1"/>
  <c r="F15" i="9"/>
  <c r="E7" i="9"/>
  <c r="B7" i="9" s="1"/>
  <c r="E13" i="9"/>
  <c r="B13" i="9" s="1"/>
  <c r="E18" i="9"/>
  <c r="B18" i="9" s="1"/>
  <c r="E274" i="9"/>
  <c r="B16" i="9" l="1"/>
  <c r="F14" i="9"/>
  <c r="E4" i="9"/>
  <c r="F20" i="9"/>
  <c r="B274" i="9"/>
  <c r="E20" i="9"/>
  <c r="I7" i="3" s="1"/>
  <c r="E14" i="9"/>
  <c r="B15" i="9"/>
  <c r="F3" i="9" l="1"/>
  <c r="E3" i="9"/>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<sst xmlns="http://schemas.openxmlformats.org/spreadsheetml/2006/main" count="4369" uniqueCount="3422">
  <si>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</si>
  <si>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</si>
  <si>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</si>
  <si>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</si>
  <si>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</si>
  <si>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</si>
  <si>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</si>
  <si>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</si>
  <si>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</si>
  <si>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</si>
  <si>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</si>
  <si>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</si>
  <si>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</si>
  <si>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</si>
  <si>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</si>
  <si>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</si>
  <si>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</si>
  <si>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</si>
  <si>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</si>
  <si>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</si>
  <si>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</si>
  <si>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</si>
  <si>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</si>
  <si>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</si>
  <si>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</si>
  <si>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</si>
  <si>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</si>
  <si>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</si>
  <si>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</si>
  <si>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</si>
  <si>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</si>
  <si>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RAŽANAC</t>
  </si>
  <si>
    <t>BILANCA</t>
  </si>
  <si>
    <t>RAS funkcijski</t>
  </si>
  <si>
    <t>Razina:</t>
  </si>
  <si>
    <t>22</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</si>
  <si>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</si>
  <si>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</si>
  <si>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</si>
  <si>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</si>
  <si>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</si>
  <si>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</si>
  <si>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</si>
  <si>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</si>
  <si>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</si>
  <si>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</si>
  <si>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</si>
  <si>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</si>
  <si>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</si>
  <si>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35167 - OPĆINA RAŽANAC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</si>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</sst>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 fontId="6" fillId="0" borderId="40" xfId="0" applyNumberFormat="1" applyFont="1" applyBorder="1" applyAlignment="1" applyProtection="1">
      <alignment horizontal="right" vertical="top" shrinkToFit="1"/>
      <protection locked="0"/>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1967927.57</v>
      </c>
      <c r="D2" s="6">
        <f>'PR-RAS'!E6</f>
        <v>2589172.4499999997</v>
      </c>
      <c r="E2" s="6">
        <v>0</v>
      </c>
      <c r="F2" s="6">
        <v>0</v>
      </c>
      <c r="G2" s="7">
        <f t="shared" ref="G2:G264" si="0">(B2/1000)*(C2*1+D2*2)</f>
        <v>7146.2724699999999</v>
      </c>
      <c r="H2" s="7">
        <f t="shared" ref="H2:H264" si="1">ABS(C2-ROUND(C2,0))+ABS(D2-ROUND(D2,0))</f>
        <v>0.87999999965541065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1076754.8400000001</v>
      </c>
      <c r="D3" s="1">
        <f>'PR-RAS'!E7</f>
        <v>1410173.68</v>
      </c>
      <c r="E3" s="1">
        <v>0</v>
      </c>
      <c r="F3" s="1">
        <v>0</v>
      </c>
      <c r="G3" s="2">
        <f t="shared" si="0"/>
        <v>7794.2044000000005</v>
      </c>
      <c r="H3" s="2">
        <f t="shared" si="1"/>
        <v>0.47999999998137355</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510066.19</v>
      </c>
      <c r="D4" s="1">
        <f>'PR-RAS'!E8</f>
        <v>739584.75999999989</v>
      </c>
      <c r="E4" s="1">
        <v>0</v>
      </c>
      <c r="F4" s="1">
        <v>0</v>
      </c>
      <c r="G4" s="2">
        <f t="shared" si="0"/>
        <v>5967.7071299999989</v>
      </c>
      <c r="H4" s="2">
        <f t="shared" si="1"/>
        <v>0.4300000001094304</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479002.28</v>
      </c>
      <c r="D5" s="1">
        <f>'PR-RAS'!E9</f>
        <v>665027.96</v>
      </c>
      <c r="E5" s="1">
        <v>0</v>
      </c>
      <c r="F5" s="1">
        <v>0</v>
      </c>
      <c r="G5" s="2">
        <f t="shared" si="0"/>
        <v>7236.2327999999998</v>
      </c>
      <c r="H5" s="2">
        <f t="shared" si="1"/>
        <v>0.32000000006519258</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45753.94</v>
      </c>
      <c r="D6" s="1">
        <f>'PR-RAS'!E10</f>
        <v>62805.599999999999</v>
      </c>
      <c r="E6" s="1">
        <v>0</v>
      </c>
      <c r="F6" s="1">
        <v>0</v>
      </c>
      <c r="G6" s="2">
        <f t="shared" si="0"/>
        <v>856.8257000000001</v>
      </c>
      <c r="H6" s="2">
        <f t="shared" si="1"/>
        <v>0.45999999999912689</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63790.19</v>
      </c>
      <c r="D7" s="1">
        <f>'PR-RAS'!E11</f>
        <v>61880.26</v>
      </c>
      <c r="E7" s="1">
        <v>0</v>
      </c>
      <c r="F7" s="1">
        <v>0</v>
      </c>
      <c r="G7" s="2">
        <f t="shared" si="0"/>
        <v>1125.3042600000001</v>
      </c>
      <c r="H7" s="2">
        <f t="shared" si="1"/>
        <v>0.45000000000436557</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15057.43</v>
      </c>
      <c r="D8" s="1">
        <f>'PR-RAS'!E12</f>
        <v>17515.7</v>
      </c>
      <c r="E8" s="1">
        <v>0</v>
      </c>
      <c r="F8" s="1">
        <v>0</v>
      </c>
      <c r="G8" s="2">
        <f t="shared" si="0"/>
        <v>350.62181000000004</v>
      </c>
      <c r="H8" s="2">
        <f t="shared" si="1"/>
        <v>0.72999999999956344</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29067.67</v>
      </c>
      <c r="D9" s="1">
        <f>'PR-RAS'!E13</f>
        <v>0</v>
      </c>
      <c r="E9" s="1">
        <v>0</v>
      </c>
      <c r="F9" s="1">
        <v>0</v>
      </c>
      <c r="G9" s="2">
        <f t="shared" si="0"/>
        <v>232.54136</v>
      </c>
      <c r="H9" s="2">
        <f t="shared" si="1"/>
        <v>0.33000000000174623</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122605.32</v>
      </c>
      <c r="D11" s="1">
        <f>'PR-RAS'!E15</f>
        <v>67644.759999999995</v>
      </c>
      <c r="E11" s="1">
        <v>0</v>
      </c>
      <c r="F11" s="1">
        <v>0</v>
      </c>
      <c r="G11" s="2">
        <f t="shared" si="0"/>
        <v>2578.9484000000002</v>
      </c>
      <c r="H11" s="2">
        <f t="shared" si="1"/>
        <v>0.56000000001222361</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556926.14</v>
      </c>
      <c r="D19" s="1">
        <f>'PR-RAS'!E23</f>
        <v>649719.09</v>
      </c>
      <c r="E19" s="1">
        <v>0</v>
      </c>
      <c r="F19" s="1">
        <v>0</v>
      </c>
      <c r="G19" s="2">
        <f t="shared" si="0"/>
        <v>33414.557759999996</v>
      </c>
      <c r="H19" s="2">
        <f t="shared" si="1"/>
        <v>0.22999999998137355</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60381.55</v>
      </c>
      <c r="D20" s="1">
        <f>'PR-RAS'!E24</f>
        <v>112975.12</v>
      </c>
      <c r="E20" s="1">
        <v>0</v>
      </c>
      <c r="F20" s="1">
        <v>0</v>
      </c>
      <c r="G20" s="2">
        <f t="shared" si="0"/>
        <v>5440.3040099999998</v>
      </c>
      <c r="H20" s="2">
        <f t="shared" si="1"/>
        <v>0.569999999992433</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496544.59</v>
      </c>
      <c r="D23" s="1">
        <f>'PR-RAS'!E27</f>
        <v>536743.97</v>
      </c>
      <c r="E23" s="1">
        <v>0</v>
      </c>
      <c r="F23" s="1">
        <v>0</v>
      </c>
      <c r="G23" s="2">
        <f t="shared" si="0"/>
        <v>34540.715660000002</v>
      </c>
      <c r="H23" s="2">
        <f t="shared" si="1"/>
        <v>0.44000000000232831</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9762.51</v>
      </c>
      <c r="D25" s="1">
        <f>'PR-RAS'!E29</f>
        <v>20869.830000000002</v>
      </c>
      <c r="E25" s="1">
        <v>0</v>
      </c>
      <c r="F25" s="1">
        <v>0</v>
      </c>
      <c r="G25" s="2">
        <f t="shared" si="0"/>
        <v>1236.0520800000002</v>
      </c>
      <c r="H25" s="2">
        <f t="shared" si="1"/>
        <v>0.65999999999803549</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9762.51</v>
      </c>
      <c r="D27" s="1">
        <f>'PR-RAS'!E31</f>
        <v>20869.830000000002</v>
      </c>
      <c r="E27" s="1">
        <v>0</v>
      </c>
      <c r="F27" s="1">
        <v>0</v>
      </c>
      <c r="G27" s="2">
        <f t="shared" si="0"/>
        <v>1339.0564200000001</v>
      </c>
      <c r="H27" s="2">
        <f t="shared" si="1"/>
        <v>0.65999999999803549</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472110.12</v>
      </c>
      <c r="D46" s="1">
        <f>'PR-RAS'!E50</f>
        <v>775837.86</v>
      </c>
      <c r="E46" s="1">
        <v>0</v>
      </c>
      <c r="F46" s="1">
        <v>0</v>
      </c>
      <c r="G46" s="2">
        <f t="shared" si="0"/>
        <v>91070.362799999988</v>
      </c>
      <c r="H46" s="2">
        <f t="shared" si="1"/>
        <v>0.26000000000931323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369417.61</v>
      </c>
      <c r="D55" s="1">
        <f>'PR-RAS'!E59</f>
        <v>553601.72</v>
      </c>
      <c r="E55" s="1">
        <v>0</v>
      </c>
      <c r="F55" s="1">
        <v>0</v>
      </c>
      <c r="G55" s="2">
        <f t="shared" si="0"/>
        <v>79737.536699999982</v>
      </c>
      <c r="H55" s="2">
        <f t="shared" si="1"/>
        <v>0.67000000004190952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234040.35</v>
      </c>
      <c r="D56" s="1">
        <f>'PR-RAS'!E60</f>
        <v>331374.15999999997</v>
      </c>
      <c r="E56" s="1">
        <v>0</v>
      </c>
      <c r="F56" s="1">
        <v>0</v>
      </c>
      <c r="G56" s="2">
        <f t="shared" si="0"/>
        <v>49323.376849999993</v>
      </c>
      <c r="H56" s="2">
        <f t="shared" si="1"/>
        <v>0.5099999999802094</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135377.26</v>
      </c>
      <c r="D57" s="1">
        <f>'PR-RAS'!E61</f>
        <v>222227.56</v>
      </c>
      <c r="E57" s="1">
        <v>0</v>
      </c>
      <c r="F57" s="1">
        <v>0</v>
      </c>
      <c r="G57" s="2">
        <f t="shared" si="0"/>
        <v>32470.613280000001</v>
      </c>
      <c r="H57" s="2">
        <f t="shared" si="1"/>
        <v>0.70000000001164153</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35712.67</v>
      </c>
      <c r="D58" s="1">
        <f>'PR-RAS'!E62</f>
        <v>55221.919999999998</v>
      </c>
      <c r="E58" s="1">
        <v>0</v>
      </c>
      <c r="F58" s="1">
        <v>0</v>
      </c>
      <c r="G58" s="2">
        <f t="shared" si="0"/>
        <v>8330.9210700000003</v>
      </c>
      <c r="H58" s="2">
        <f t="shared" si="1"/>
        <v>0.41000000000349246</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35712.67</v>
      </c>
      <c r="D60" s="1">
        <f>'PR-RAS'!E64</f>
        <v>55221.919999999998</v>
      </c>
      <c r="E60" s="1">
        <v>0</v>
      </c>
      <c r="F60" s="1">
        <v>0</v>
      </c>
      <c r="G60" s="2">
        <f t="shared" si="0"/>
        <v>8623.2340899999999</v>
      </c>
      <c r="H60" s="2">
        <f t="shared" si="1"/>
        <v>0.41000000000349246</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66979.839999999997</v>
      </c>
      <c r="D70" s="1">
        <f>'PR-RAS'!E74</f>
        <v>167014.22</v>
      </c>
      <c r="E70" s="1">
        <v>0</v>
      </c>
      <c r="F70" s="1">
        <v>0</v>
      </c>
      <c r="G70" s="2">
        <f t="shared" si="0"/>
        <v>27669.571320000003</v>
      </c>
      <c r="H70" s="2">
        <f t="shared" si="1"/>
        <v>0.38000000000465661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66979.839999999997</v>
      </c>
      <c r="D71" s="1">
        <f>'PR-RAS'!E75</f>
        <v>37904.99</v>
      </c>
      <c r="E71" s="1">
        <v>0</v>
      </c>
      <c r="F71" s="1">
        <v>0</v>
      </c>
      <c r="G71" s="2">
        <f t="shared" si="0"/>
        <v>9995.2874000000011</v>
      </c>
      <c r="H71" s="2">
        <f t="shared" si="1"/>
        <v>0.17000000000552973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129109.23</v>
      </c>
      <c r="E72" s="1">
        <v>0</v>
      </c>
      <c r="F72" s="1">
        <v>0</v>
      </c>
      <c r="G72" s="2">
        <f t="shared" si="0"/>
        <v>18333.510659999996</v>
      </c>
      <c r="H72" s="2">
        <f t="shared" si="1"/>
        <v>0.22999999999592546</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60694.23</v>
      </c>
      <c r="D78" s="1">
        <f>'PR-RAS'!E82</f>
        <v>71605.149999999994</v>
      </c>
      <c r="E78" s="1">
        <v>0</v>
      </c>
      <c r="F78" s="1">
        <v>0</v>
      </c>
      <c r="G78" s="2">
        <f t="shared" si="0"/>
        <v>15700.648810000001</v>
      </c>
      <c r="H78" s="2">
        <f t="shared" si="1"/>
        <v>0.37999999999738066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0.9</v>
      </c>
      <c r="D79" s="1">
        <f>'PR-RAS'!E83</f>
        <v>1.04</v>
      </c>
      <c r="E79" s="1">
        <v>0</v>
      </c>
      <c r="F79" s="1">
        <v>0</v>
      </c>
      <c r="G79" s="2">
        <f t="shared" si="0"/>
        <v>0.23244000000000001</v>
      </c>
      <c r="H79" s="2">
        <f t="shared" si="1"/>
        <v>0.14000000000000001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0.9</v>
      </c>
      <c r="D81" s="1">
        <f>'PR-RAS'!E85</f>
        <v>1.04</v>
      </c>
      <c r="E81" s="1">
        <v>0</v>
      </c>
      <c r="F81" s="1">
        <v>0</v>
      </c>
      <c r="G81" s="2">
        <f t="shared" si="0"/>
        <v>0.2384</v>
      </c>
      <c r="H81" s="2">
        <f t="shared" si="1"/>
        <v>0.14000000000000001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60693.33</v>
      </c>
      <c r="D87" s="1">
        <f>'PR-RAS'!E91</f>
        <v>71604.11</v>
      </c>
      <c r="E87" s="1">
        <v>0</v>
      </c>
      <c r="F87" s="1">
        <v>0</v>
      </c>
      <c r="G87" s="2">
        <f t="shared" si="0"/>
        <v>17535.533299999999</v>
      </c>
      <c r="H87" s="2">
        <f t="shared" si="1"/>
        <v>0.44000000000232831</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18354.900000000001</v>
      </c>
      <c r="D88" s="1">
        <f>'PR-RAS'!E92</f>
        <v>24769.8</v>
      </c>
      <c r="E88" s="1">
        <v>0</v>
      </c>
      <c r="F88" s="1">
        <v>0</v>
      </c>
      <c r="G88" s="2">
        <f t="shared" si="0"/>
        <v>5906.8215</v>
      </c>
      <c r="H88" s="2">
        <f t="shared" si="1"/>
        <v>0.2999999999992724</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7176.85</v>
      </c>
      <c r="D89" s="1">
        <f>'PR-RAS'!E93</f>
        <v>14554.69</v>
      </c>
      <c r="E89" s="1">
        <v>0</v>
      </c>
      <c r="F89" s="1">
        <v>0</v>
      </c>
      <c r="G89" s="2">
        <f t="shared" si="0"/>
        <v>3193.18824</v>
      </c>
      <c r="H89" s="2">
        <f t="shared" si="1"/>
        <v>0.45999999999912689</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30935.599999999999</v>
      </c>
      <c r="D90" s="1">
        <f>'PR-RAS'!E94</f>
        <v>30935.93</v>
      </c>
      <c r="E90" s="1">
        <v>0</v>
      </c>
      <c r="F90" s="1">
        <v>0</v>
      </c>
      <c r="G90" s="2">
        <f t="shared" si="0"/>
        <v>8259.8639399999993</v>
      </c>
      <c r="H90" s="2">
        <f t="shared" si="1"/>
        <v>0.47000000000116415</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4225.9799999999996</v>
      </c>
      <c r="D93" s="1">
        <f>'PR-RAS'!E97</f>
        <v>1343.69</v>
      </c>
      <c r="E93" s="1">
        <v>0</v>
      </c>
      <c r="F93" s="1">
        <v>0</v>
      </c>
      <c r="G93" s="2">
        <f t="shared" si="0"/>
        <v>636.02911999999992</v>
      </c>
      <c r="H93" s="2">
        <f t="shared" si="1"/>
        <v>0.33000000000038199</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341772.53</v>
      </c>
      <c r="D102" s="1">
        <f>'PR-RAS'!E106</f>
        <v>309451.89999999997</v>
      </c>
      <c r="E102" s="1">
        <v>0</v>
      </c>
      <c r="F102" s="1">
        <v>0</v>
      </c>
      <c r="G102" s="2">
        <f t="shared" si="0"/>
        <v>97028.309330000004</v>
      </c>
      <c r="H102" s="2">
        <f t="shared" si="1"/>
        <v>0.57000000000698492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34877.42</v>
      </c>
      <c r="D103" s="1">
        <f>'PR-RAS'!E107</f>
        <v>37146.649999999994</v>
      </c>
      <c r="E103" s="1">
        <v>0</v>
      </c>
      <c r="F103" s="1">
        <v>0</v>
      </c>
      <c r="G103" s="2">
        <f t="shared" si="0"/>
        <v>11135.413439999998</v>
      </c>
      <c r="H103" s="2">
        <f t="shared" si="1"/>
        <v>0.77000000000407454</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38.450000000000003</v>
      </c>
      <c r="E105" s="1">
        <v>0</v>
      </c>
      <c r="F105" s="1">
        <v>0</v>
      </c>
      <c r="G105" s="2">
        <f t="shared" si="0"/>
        <v>7.9976000000000003</v>
      </c>
      <c r="H105" s="2">
        <f t="shared" si="1"/>
        <v>0.45000000000000284</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34877.42</v>
      </c>
      <c r="D107" s="1">
        <f>'PR-RAS'!E111</f>
        <v>37108.199999999997</v>
      </c>
      <c r="E107" s="1">
        <v>0</v>
      </c>
      <c r="F107" s="1">
        <v>0</v>
      </c>
      <c r="G107" s="2">
        <f t="shared" si="0"/>
        <v>11563.944919999998</v>
      </c>
      <c r="H107" s="2">
        <f t="shared" si="1"/>
        <v>0.61999999999534339</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4206.66</v>
      </c>
      <c r="D108" s="1">
        <f>'PR-RAS'!E112</f>
        <v>4936.45</v>
      </c>
      <c r="E108" s="1">
        <v>0</v>
      </c>
      <c r="F108" s="1">
        <v>0</v>
      </c>
      <c r="G108" s="2">
        <f t="shared" si="0"/>
        <v>1506.5129199999999</v>
      </c>
      <c r="H108" s="2">
        <f t="shared" si="1"/>
        <v>0.78999999999996362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689.26</v>
      </c>
      <c r="D110" s="1">
        <f>'PR-RAS'!E114</f>
        <v>2173.73</v>
      </c>
      <c r="E110" s="1">
        <v>0</v>
      </c>
      <c r="F110" s="1">
        <v>0</v>
      </c>
      <c r="G110" s="2">
        <f t="shared" si="0"/>
        <v>549.00247999999999</v>
      </c>
      <c r="H110" s="2">
        <f t="shared" si="1"/>
        <v>0.52999999999997272</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3517.4</v>
      </c>
      <c r="D113" s="1">
        <f>'PR-RAS'!E117</f>
        <v>2762.72</v>
      </c>
      <c r="E113" s="1">
        <v>0</v>
      </c>
      <c r="F113" s="1">
        <v>0</v>
      </c>
      <c r="G113" s="2">
        <f t="shared" si="0"/>
        <v>1012.79808</v>
      </c>
      <c r="H113" s="2">
        <f t="shared" si="1"/>
        <v>0.68000000000029104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302688.45</v>
      </c>
      <c r="D116" s="1">
        <f>'PR-RAS'!E120</f>
        <v>267368.8</v>
      </c>
      <c r="E116" s="1">
        <v>0</v>
      </c>
      <c r="F116" s="1">
        <v>0</v>
      </c>
      <c r="G116" s="2">
        <f t="shared" si="0"/>
        <v>96303.995750000016</v>
      </c>
      <c r="H116" s="2">
        <f t="shared" si="1"/>
        <v>0.65000000002328306</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233199.24</v>
      </c>
      <c r="D117" s="1">
        <f>'PR-RAS'!E121</f>
        <v>115809.11</v>
      </c>
      <c r="E117" s="1">
        <v>0</v>
      </c>
      <c r="F117" s="1">
        <v>0</v>
      </c>
      <c r="G117" s="2">
        <f t="shared" si="0"/>
        <v>53918.825359999995</v>
      </c>
      <c r="H117" s="2">
        <f t="shared" si="1"/>
        <v>0.34999999999126885</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69489.210000000006</v>
      </c>
      <c r="D118" s="1">
        <f>'PR-RAS'!E122</f>
        <v>151559.69</v>
      </c>
      <c r="E118" s="1">
        <v>0</v>
      </c>
      <c r="F118" s="1">
        <v>0</v>
      </c>
      <c r="G118" s="2">
        <f t="shared" si="0"/>
        <v>43595.205030000005</v>
      </c>
      <c r="H118" s="2">
        <f t="shared" si="1"/>
        <v>0.52000000000407454</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3700.25</v>
      </c>
      <c r="D120" s="1">
        <f>'PR-RAS'!E124</f>
        <v>17495.189999999999</v>
      </c>
      <c r="E120" s="1">
        <v>0</v>
      </c>
      <c r="F120" s="1">
        <v>0</v>
      </c>
      <c r="G120" s="2">
        <f t="shared" si="0"/>
        <v>4604.1849699999993</v>
      </c>
      <c r="H120" s="2">
        <f t="shared" si="1"/>
        <v>0.43999999999869033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825.87</v>
      </c>
      <c r="D121" s="1">
        <f>'PR-RAS'!E125</f>
        <v>17495.189999999999</v>
      </c>
      <c r="E121" s="1">
        <v>0</v>
      </c>
      <c r="F121" s="1">
        <v>0</v>
      </c>
      <c r="G121" s="2">
        <f t="shared" si="0"/>
        <v>4297.95</v>
      </c>
      <c r="H121" s="2">
        <f t="shared" si="1"/>
        <v>0.31999999999868578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825.87</v>
      </c>
      <c r="D123" s="1">
        <f>'PR-RAS'!E127</f>
        <v>17495.189999999999</v>
      </c>
      <c r="E123" s="1">
        <v>0</v>
      </c>
      <c r="F123" s="1">
        <v>0</v>
      </c>
      <c r="G123" s="2">
        <f t="shared" si="0"/>
        <v>4369.5824999999995</v>
      </c>
      <c r="H123" s="2">
        <f t="shared" si="1"/>
        <v>0.31999999999868578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2874.38</v>
      </c>
      <c r="D124" s="1">
        <f>'PR-RAS'!E128</f>
        <v>0</v>
      </c>
      <c r="E124" s="1">
        <v>0</v>
      </c>
      <c r="F124" s="1">
        <v>0</v>
      </c>
      <c r="G124" s="2">
        <f t="shared" si="0"/>
        <v>353.54874000000001</v>
      </c>
      <c r="H124" s="2">
        <f t="shared" si="1"/>
        <v>0.38000000000010914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2874.38</v>
      </c>
      <c r="D126" s="1">
        <f>'PR-RAS'!E130</f>
        <v>0</v>
      </c>
      <c r="E126" s="1">
        <v>0</v>
      </c>
      <c r="F126" s="1">
        <v>0</v>
      </c>
      <c r="G126" s="2">
        <f t="shared" si="0"/>
        <v>359.29750000000001</v>
      </c>
      <c r="H126" s="2">
        <f t="shared" si="1"/>
        <v>0.38000000000010914</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12895.6</v>
      </c>
      <c r="D135" s="1">
        <f>'PR-RAS'!E139</f>
        <v>4608.67</v>
      </c>
      <c r="E135" s="1">
        <v>0</v>
      </c>
      <c r="F135" s="1">
        <v>0</v>
      </c>
      <c r="G135" s="2">
        <f t="shared" si="0"/>
        <v>2963.1339600000006</v>
      </c>
      <c r="H135" s="2">
        <f t="shared" si="1"/>
        <v>0.72999999999956344</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5189.46</v>
      </c>
      <c r="D136" s="1">
        <f>'PR-RAS'!E140</f>
        <v>2939.45</v>
      </c>
      <c r="E136" s="1">
        <v>0</v>
      </c>
      <c r="F136" s="1">
        <v>0</v>
      </c>
      <c r="G136" s="2">
        <f t="shared" si="0"/>
        <v>1494.2286000000001</v>
      </c>
      <c r="H136" s="2">
        <f t="shared" si="1"/>
        <v>0.90999999999985448</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5189.46</v>
      </c>
      <c r="D142" s="1">
        <f>'PR-RAS'!E146</f>
        <v>2939.45</v>
      </c>
      <c r="E142" s="1">
        <v>0</v>
      </c>
      <c r="F142" s="1">
        <v>0</v>
      </c>
      <c r="G142" s="2">
        <f t="shared" si="0"/>
        <v>1560.6387599999998</v>
      </c>
      <c r="H142" s="2">
        <f t="shared" si="1"/>
        <v>0.90999999999985448</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7706.14</v>
      </c>
      <c r="D146" s="1">
        <f>'PR-RAS'!E150</f>
        <v>1669.22</v>
      </c>
      <c r="E146" s="1">
        <v>0</v>
      </c>
      <c r="F146" s="1">
        <v>0</v>
      </c>
      <c r="G146" s="2">
        <f t="shared" si="0"/>
        <v>1601.4640999999999</v>
      </c>
      <c r="H146" s="2">
        <f t="shared" si="1"/>
        <v>0.3600000000003547</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1243219.2699999998</v>
      </c>
      <c r="D147" s="1">
        <f>'PR-RAS'!E151</f>
        <v>1394893.65</v>
      </c>
      <c r="E147" s="1">
        <v>0</v>
      </c>
      <c r="F147" s="1">
        <v>0</v>
      </c>
      <c r="G147" s="2">
        <f t="shared" si="0"/>
        <v>588818.95921999984</v>
      </c>
      <c r="H147" s="2">
        <f t="shared" si="1"/>
        <v>0.61999999987892807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201725.27000000002</v>
      </c>
      <c r="D148" s="1">
        <f>'PR-RAS'!E152</f>
        <v>220018.69</v>
      </c>
      <c r="E148" s="1">
        <v>0</v>
      </c>
      <c r="F148" s="1">
        <v>0</v>
      </c>
      <c r="G148" s="2">
        <f t="shared" si="0"/>
        <v>94339.109549999994</v>
      </c>
      <c r="H148" s="2">
        <f t="shared" si="1"/>
        <v>0.58000000001629815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168972.44</v>
      </c>
      <c r="D149" s="1">
        <f>'PR-RAS'!E153</f>
        <v>175272.71</v>
      </c>
      <c r="E149" s="1">
        <v>0</v>
      </c>
      <c r="F149" s="1">
        <v>0</v>
      </c>
      <c r="G149" s="2">
        <f t="shared" si="0"/>
        <v>76888.643279999989</v>
      </c>
      <c r="H149" s="2">
        <f t="shared" si="1"/>
        <v>0.73000000001047738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167465.76999999999</v>
      </c>
      <c r="D150" s="1">
        <f>'PR-RAS'!E154</f>
        <v>173765.99</v>
      </c>
      <c r="E150" s="1">
        <v>0</v>
      </c>
      <c r="F150" s="1">
        <v>0</v>
      </c>
      <c r="G150" s="2">
        <f t="shared" si="0"/>
        <v>76734.664749999996</v>
      </c>
      <c r="H150" s="2">
        <f t="shared" si="1"/>
        <v>0.2400000000197906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1506.67</v>
      </c>
      <c r="D151" s="1">
        <f>'PR-RAS'!E155</f>
        <v>1506.72</v>
      </c>
      <c r="E151" s="1">
        <v>0</v>
      </c>
      <c r="F151" s="1">
        <v>0</v>
      </c>
      <c r="G151" s="2">
        <f t="shared" si="0"/>
        <v>678.01650000000006</v>
      </c>
      <c r="H151" s="2">
        <f t="shared" si="1"/>
        <v>0.60999999999989996</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4849.6899999999996</v>
      </c>
      <c r="D154" s="1">
        <f>'PR-RAS'!E158</f>
        <v>15825.97</v>
      </c>
      <c r="E154" s="1">
        <v>0</v>
      </c>
      <c r="F154" s="1">
        <v>0</v>
      </c>
      <c r="G154" s="2">
        <f t="shared" si="0"/>
        <v>5584.749389999999</v>
      </c>
      <c r="H154" s="2">
        <f t="shared" si="1"/>
        <v>0.34000000000105501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27903.14</v>
      </c>
      <c r="D155" s="1">
        <f>'PR-RAS'!E159</f>
        <v>28920.01</v>
      </c>
      <c r="E155" s="1">
        <v>0</v>
      </c>
      <c r="F155" s="1">
        <v>0</v>
      </c>
      <c r="G155" s="2">
        <f t="shared" si="0"/>
        <v>13204.44664</v>
      </c>
      <c r="H155" s="2">
        <f t="shared" si="1"/>
        <v>0.14999999999781721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27903.14</v>
      </c>
      <c r="D157" s="1">
        <f>'PR-RAS'!E161</f>
        <v>28920.01</v>
      </c>
      <c r="E157" s="1">
        <v>0</v>
      </c>
      <c r="F157" s="1">
        <v>0</v>
      </c>
      <c r="G157" s="2">
        <f t="shared" si="0"/>
        <v>13375.93296</v>
      </c>
      <c r="H157" s="2">
        <f t="shared" si="1"/>
        <v>0.14999999999781721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706275.25</v>
      </c>
      <c r="D159" s="1">
        <f>'PR-RAS'!E163</f>
        <v>795618.51</v>
      </c>
      <c r="E159" s="1">
        <v>0</v>
      </c>
      <c r="F159" s="1">
        <v>0</v>
      </c>
      <c r="G159" s="2">
        <f t="shared" si="0"/>
        <v>363006.93865999999</v>
      </c>
      <c r="H159" s="2">
        <f t="shared" si="1"/>
        <v>0.73999999999068677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18747.79</v>
      </c>
      <c r="D160" s="1">
        <f>'PR-RAS'!E164</f>
        <v>15242.399999999998</v>
      </c>
      <c r="E160" s="1">
        <v>0</v>
      </c>
      <c r="F160" s="1">
        <v>0</v>
      </c>
      <c r="G160" s="2">
        <f t="shared" si="0"/>
        <v>7827.9818099999993</v>
      </c>
      <c r="H160" s="2">
        <f t="shared" si="1"/>
        <v>0.6099999999969441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908.02</v>
      </c>
      <c r="D161" s="1">
        <f>'PR-RAS'!E165</f>
        <v>887.29</v>
      </c>
      <c r="E161" s="1">
        <v>0</v>
      </c>
      <c r="F161" s="1">
        <v>0</v>
      </c>
      <c r="G161" s="2">
        <f t="shared" si="0"/>
        <v>429.21600000000001</v>
      </c>
      <c r="H161" s="2">
        <f t="shared" si="1"/>
        <v>0.30999999999994543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6283.41</v>
      </c>
      <c r="D162" s="1">
        <f>'PR-RAS'!E166</f>
        <v>7017.16</v>
      </c>
      <c r="E162" s="1">
        <v>0</v>
      </c>
      <c r="F162" s="1">
        <v>0</v>
      </c>
      <c r="G162" s="2">
        <f t="shared" si="0"/>
        <v>3271.1545299999998</v>
      </c>
      <c r="H162" s="2">
        <f t="shared" si="1"/>
        <v>0.56999999999970896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1931.57</v>
      </c>
      <c r="D163" s="1">
        <f>'PR-RAS'!E167</f>
        <v>1170.08</v>
      </c>
      <c r="E163" s="1">
        <v>0</v>
      </c>
      <c r="F163" s="1">
        <v>0</v>
      </c>
      <c r="G163" s="2">
        <f t="shared" si="0"/>
        <v>692.02026000000001</v>
      </c>
      <c r="H163" s="2">
        <f t="shared" si="1"/>
        <v>0.50999999999999091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9624.7900000000009</v>
      </c>
      <c r="D164" s="1">
        <f>'PR-RAS'!E168</f>
        <v>6167.87</v>
      </c>
      <c r="E164" s="1">
        <v>0</v>
      </c>
      <c r="F164" s="1">
        <v>0</v>
      </c>
      <c r="G164" s="2">
        <f t="shared" si="0"/>
        <v>3579.56639</v>
      </c>
      <c r="H164" s="2">
        <f t="shared" si="1"/>
        <v>0.33999999999923602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188170.59</v>
      </c>
      <c r="D165" s="1">
        <f>'PR-RAS'!E169</f>
        <v>153739.60999999999</v>
      </c>
      <c r="E165" s="1">
        <v>0</v>
      </c>
      <c r="F165" s="1">
        <v>0</v>
      </c>
      <c r="G165" s="2">
        <f t="shared" si="0"/>
        <v>81286.568839999993</v>
      </c>
      <c r="H165" s="2">
        <f t="shared" si="1"/>
        <v>0.8000000000174623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11506.78</v>
      </c>
      <c r="D166" s="1">
        <f>'PR-RAS'!E170</f>
        <v>12620.34</v>
      </c>
      <c r="E166" s="1">
        <v>0</v>
      </c>
      <c r="F166" s="1">
        <v>0</v>
      </c>
      <c r="G166" s="2">
        <f t="shared" si="0"/>
        <v>6063.3308999999999</v>
      </c>
      <c r="H166" s="2">
        <f t="shared" si="1"/>
        <v>0.55999999999949068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149027.74</v>
      </c>
      <c r="D168" s="1">
        <f>'PR-RAS'!E172</f>
        <v>101414.75</v>
      </c>
      <c r="E168" s="1">
        <v>0</v>
      </c>
      <c r="F168" s="1">
        <v>0</v>
      </c>
      <c r="G168" s="2">
        <f t="shared" si="0"/>
        <v>58760.159080000005</v>
      </c>
      <c r="H168" s="2">
        <f t="shared" si="1"/>
        <v>0.51000000000931323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26265</v>
      </c>
      <c r="D169" s="1">
        <f>'PR-RAS'!E173</f>
        <v>38407.839999999997</v>
      </c>
      <c r="E169" s="1">
        <v>0</v>
      </c>
      <c r="F169" s="1">
        <v>0</v>
      </c>
      <c r="G169" s="2">
        <f t="shared" si="0"/>
        <v>17317.554240000001</v>
      </c>
      <c r="H169" s="2">
        <f t="shared" si="1"/>
        <v>0.16000000000349246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1287.29</v>
      </c>
      <c r="D170" s="1">
        <f>'PR-RAS'!E174</f>
        <v>745.18</v>
      </c>
      <c r="E170" s="1">
        <v>0</v>
      </c>
      <c r="F170" s="1">
        <v>0</v>
      </c>
      <c r="G170" s="2">
        <f t="shared" si="0"/>
        <v>469.42284999999998</v>
      </c>
      <c r="H170" s="2">
        <f t="shared" si="1"/>
        <v>0.4699999999999136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83.78</v>
      </c>
      <c r="D172" s="1">
        <f>'PR-RAS'!E176</f>
        <v>551.5</v>
      </c>
      <c r="E172" s="1">
        <v>0</v>
      </c>
      <c r="F172" s="1">
        <v>0</v>
      </c>
      <c r="G172" s="2">
        <f t="shared" si="0"/>
        <v>202.93938</v>
      </c>
      <c r="H172" s="2">
        <f t="shared" si="1"/>
        <v>0.71999999999999886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453975.36000000004</v>
      </c>
      <c r="D173" s="1">
        <f>'PR-RAS'!E177</f>
        <v>580807.77</v>
      </c>
      <c r="E173" s="1">
        <v>0</v>
      </c>
      <c r="F173" s="1">
        <v>0</v>
      </c>
      <c r="G173" s="2">
        <f t="shared" si="0"/>
        <v>277881.6348</v>
      </c>
      <c r="H173" s="2">
        <f t="shared" si="1"/>
        <v>0.59000000002561137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15460.42</v>
      </c>
      <c r="D174" s="1">
        <f>'PR-RAS'!E178</f>
        <v>23983.08</v>
      </c>
      <c r="E174" s="1">
        <v>0</v>
      </c>
      <c r="F174" s="1">
        <v>0</v>
      </c>
      <c r="G174" s="2">
        <f t="shared" si="0"/>
        <v>10972.798339999999</v>
      </c>
      <c r="H174" s="2">
        <f t="shared" si="1"/>
        <v>0.50000000000181899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253301.83</v>
      </c>
      <c r="D175" s="1">
        <f>'PR-RAS'!E179</f>
        <v>364268.04</v>
      </c>
      <c r="E175" s="1">
        <v>0</v>
      </c>
      <c r="F175" s="1">
        <v>0</v>
      </c>
      <c r="G175" s="2">
        <f t="shared" si="0"/>
        <v>170839.79633999997</v>
      </c>
      <c r="H175" s="2">
        <f t="shared" si="1"/>
        <v>0.20999999999185093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8390.27</v>
      </c>
      <c r="D176" s="1">
        <f>'PR-RAS'!E180</f>
        <v>12607.45</v>
      </c>
      <c r="E176" s="1">
        <v>0</v>
      </c>
      <c r="F176" s="1">
        <v>0</v>
      </c>
      <c r="G176" s="2">
        <f t="shared" si="0"/>
        <v>5880.9047499999997</v>
      </c>
      <c r="H176" s="2">
        <f t="shared" si="1"/>
        <v>0.72000000000116415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49101.75</v>
      </c>
      <c r="D177" s="1">
        <f>'PR-RAS'!E181</f>
        <v>55518.96</v>
      </c>
      <c r="E177" s="1">
        <v>0</v>
      </c>
      <c r="F177" s="1">
        <v>0</v>
      </c>
      <c r="G177" s="2">
        <f t="shared" si="0"/>
        <v>28184.581919999997</v>
      </c>
      <c r="H177" s="2">
        <f t="shared" si="1"/>
        <v>0.29000000000087311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6293.21</v>
      </c>
      <c r="D178" s="1">
        <f>'PR-RAS'!E182</f>
        <v>6041.56</v>
      </c>
      <c r="E178" s="1">
        <v>0</v>
      </c>
      <c r="F178" s="1">
        <v>0</v>
      </c>
      <c r="G178" s="2">
        <f t="shared" si="0"/>
        <v>3252.6104100000002</v>
      </c>
      <c r="H178" s="2">
        <f t="shared" si="1"/>
        <v>0.6499999999996362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1794.63</v>
      </c>
      <c r="D179" s="1">
        <f>'PR-RAS'!E183</f>
        <v>3579.7</v>
      </c>
      <c r="E179" s="1">
        <v>0</v>
      </c>
      <c r="F179" s="1">
        <v>0</v>
      </c>
      <c r="G179" s="2">
        <f t="shared" si="0"/>
        <v>1593.8173399999996</v>
      </c>
      <c r="H179" s="2">
        <f t="shared" si="1"/>
        <v>0.67000000000007276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95539.75</v>
      </c>
      <c r="D180" s="1">
        <f>'PR-RAS'!E184</f>
        <v>75601.440000000002</v>
      </c>
      <c r="E180" s="1">
        <v>0</v>
      </c>
      <c r="F180" s="1">
        <v>0</v>
      </c>
      <c r="G180" s="2">
        <f t="shared" si="0"/>
        <v>44166.930769999999</v>
      </c>
      <c r="H180" s="2">
        <f t="shared" si="1"/>
        <v>0.69000000000232831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16848.080000000002</v>
      </c>
      <c r="D181" s="1">
        <f>'PR-RAS'!E185</f>
        <v>27553.42</v>
      </c>
      <c r="E181" s="1">
        <v>0</v>
      </c>
      <c r="F181" s="1">
        <v>0</v>
      </c>
      <c r="G181" s="2">
        <f t="shared" si="0"/>
        <v>12951.8856</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7245.42</v>
      </c>
      <c r="D182" s="1">
        <f>'PR-RAS'!E186</f>
        <v>11654.12</v>
      </c>
      <c r="E182" s="1">
        <v>0</v>
      </c>
      <c r="F182" s="1">
        <v>0</v>
      </c>
      <c r="G182" s="2">
        <f t="shared" si="0"/>
        <v>5530.2124600000006</v>
      </c>
      <c r="H182" s="2">
        <f t="shared" si="1"/>
        <v>0.54000000000087311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45381.51</v>
      </c>
      <c r="D184" s="1">
        <f>'PR-RAS'!E188</f>
        <v>45828.729999999996</v>
      </c>
      <c r="E184" s="1">
        <v>0</v>
      </c>
      <c r="F184" s="1">
        <v>0</v>
      </c>
      <c r="G184" s="2">
        <f t="shared" si="0"/>
        <v>25078.131509999999</v>
      </c>
      <c r="H184" s="2">
        <f t="shared" si="1"/>
        <v>0.76000000000203727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11863.28</v>
      </c>
      <c r="D185" s="1">
        <f>'PR-RAS'!E189</f>
        <v>9347.2099999999991</v>
      </c>
      <c r="E185" s="1">
        <v>0</v>
      </c>
      <c r="F185" s="1">
        <v>0</v>
      </c>
      <c r="G185" s="2">
        <f t="shared" si="0"/>
        <v>5622.6167999999998</v>
      </c>
      <c r="H185" s="2">
        <f t="shared" si="1"/>
        <v>0.48999999999978172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2922.41</v>
      </c>
      <c r="D186" s="1">
        <f>'PR-RAS'!E190</f>
        <v>4141.9399999999996</v>
      </c>
      <c r="E186" s="1">
        <v>0</v>
      </c>
      <c r="F186" s="1">
        <v>0</v>
      </c>
      <c r="G186" s="2">
        <f t="shared" si="0"/>
        <v>2073.16365</v>
      </c>
      <c r="H186" s="2">
        <f t="shared" si="1"/>
        <v>0.47000000000025466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12060.07</v>
      </c>
      <c r="D187" s="1">
        <f>'PR-RAS'!E191</f>
        <v>14173.68</v>
      </c>
      <c r="E187" s="1">
        <v>0</v>
      </c>
      <c r="F187" s="1">
        <v>0</v>
      </c>
      <c r="G187" s="2">
        <f t="shared" si="0"/>
        <v>7515.7819799999997</v>
      </c>
      <c r="H187" s="2">
        <f t="shared" si="1"/>
        <v>0.38999999999941792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3213.47</v>
      </c>
      <c r="D188" s="1">
        <f>'PR-RAS'!E192</f>
        <v>1664</v>
      </c>
      <c r="E188" s="1">
        <v>0</v>
      </c>
      <c r="F188" s="1">
        <v>0</v>
      </c>
      <c r="G188" s="2">
        <f t="shared" si="0"/>
        <v>1223.2548899999999</v>
      </c>
      <c r="H188" s="2">
        <f t="shared" si="1"/>
        <v>0.46999999999979991</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1626.75</v>
      </c>
      <c r="D189" s="1">
        <f>'PR-RAS'!E193</f>
        <v>1905.62</v>
      </c>
      <c r="E189" s="1">
        <v>0</v>
      </c>
      <c r="F189" s="1">
        <v>0</v>
      </c>
      <c r="G189" s="2">
        <f t="shared" si="0"/>
        <v>1022.3421199999999</v>
      </c>
      <c r="H189" s="2">
        <f t="shared" si="1"/>
        <v>0.63000000000010914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10291.99</v>
      </c>
      <c r="D190" s="1">
        <f>'PR-RAS'!E194</f>
        <v>3993.24</v>
      </c>
      <c r="E190" s="1">
        <v>0</v>
      </c>
      <c r="F190" s="1">
        <v>0</v>
      </c>
      <c r="G190" s="2">
        <f t="shared" si="0"/>
        <v>3454.6308300000001</v>
      </c>
      <c r="H190" s="2">
        <f t="shared" si="1"/>
        <v>0.25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3403.54</v>
      </c>
      <c r="D191" s="1">
        <f>'PR-RAS'!E195</f>
        <v>10603.04</v>
      </c>
      <c r="E191" s="1">
        <v>0</v>
      </c>
      <c r="F191" s="1">
        <v>0</v>
      </c>
      <c r="G191" s="2">
        <f t="shared" si="0"/>
        <v>4675.8278000000009</v>
      </c>
      <c r="H191" s="2">
        <f t="shared" si="1"/>
        <v>0.50000000000090949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3044.21</v>
      </c>
      <c r="D192" s="1">
        <f>'PR-RAS'!E196</f>
        <v>3826.21</v>
      </c>
      <c r="E192" s="1">
        <v>0</v>
      </c>
      <c r="F192" s="1">
        <v>0</v>
      </c>
      <c r="G192" s="2">
        <f t="shared" si="0"/>
        <v>2043.0563300000001</v>
      </c>
      <c r="H192" s="2">
        <f t="shared" si="1"/>
        <v>0.42000000000007276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497.82</v>
      </c>
      <c r="D198" s="1">
        <f>'PR-RAS'!E202</f>
        <v>0</v>
      </c>
      <c r="E198" s="1">
        <v>0</v>
      </c>
      <c r="F198" s="1">
        <v>0</v>
      </c>
      <c r="G198" s="2">
        <f t="shared" si="0"/>
        <v>98.070540000000008</v>
      </c>
      <c r="H198" s="2">
        <f t="shared" si="1"/>
        <v>0.18000000000000682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497.82</v>
      </c>
      <c r="D201" s="1">
        <f>'PR-RAS'!E205</f>
        <v>0</v>
      </c>
      <c r="E201" s="1">
        <v>0</v>
      </c>
      <c r="F201" s="1">
        <v>0</v>
      </c>
      <c r="G201" s="2">
        <f t="shared" si="0"/>
        <v>99.564000000000007</v>
      </c>
      <c r="H201" s="2">
        <f t="shared" si="1"/>
        <v>0.18000000000000682</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2546.39</v>
      </c>
      <c r="D206" s="1">
        <f>'PR-RAS'!E210</f>
        <v>3826.21</v>
      </c>
      <c r="E206" s="1">
        <v>0</v>
      </c>
      <c r="F206" s="1">
        <v>0</v>
      </c>
      <c r="G206" s="2">
        <f t="shared" si="0"/>
        <v>2090.75605</v>
      </c>
      <c r="H206" s="2">
        <f t="shared" si="1"/>
        <v>0.59999999999990905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2277.39</v>
      </c>
      <c r="D207" s="1">
        <f>'PR-RAS'!E211</f>
        <v>3404.48</v>
      </c>
      <c r="E207" s="1">
        <v>0</v>
      </c>
      <c r="F207" s="1">
        <v>0</v>
      </c>
      <c r="G207" s="2">
        <f t="shared" si="0"/>
        <v>1871.7881</v>
      </c>
      <c r="H207" s="2">
        <f t="shared" si="1"/>
        <v>0.86999999999989086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189.52</v>
      </c>
      <c r="D209" s="1">
        <f>'PR-RAS'!E213</f>
        <v>311.66000000000003</v>
      </c>
      <c r="E209" s="1">
        <v>0</v>
      </c>
      <c r="F209" s="1">
        <v>0</v>
      </c>
      <c r="G209" s="2">
        <f t="shared" si="0"/>
        <v>169.07071999999999</v>
      </c>
      <c r="H209" s="2">
        <f t="shared" si="1"/>
        <v>0.81999999999996476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79.48</v>
      </c>
      <c r="D210" s="1">
        <f>'PR-RAS'!E214</f>
        <v>110.07</v>
      </c>
      <c r="E210" s="1">
        <v>0</v>
      </c>
      <c r="F210" s="1">
        <v>0</v>
      </c>
      <c r="G210" s="2">
        <f t="shared" si="0"/>
        <v>62.620579999999997</v>
      </c>
      <c r="H210" s="2">
        <f t="shared" si="1"/>
        <v>0.54999999999999716</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48175.72</v>
      </c>
      <c r="D211" s="1">
        <f>'PR-RAS'!E215</f>
        <v>0</v>
      </c>
      <c r="E211" s="1">
        <v>0</v>
      </c>
      <c r="F211" s="1">
        <v>0</v>
      </c>
      <c r="G211" s="2">
        <f t="shared" si="0"/>
        <v>10116.9012</v>
      </c>
      <c r="H211" s="2">
        <f t="shared" si="1"/>
        <v>0.27999999999883585</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48175.72</v>
      </c>
      <c r="D212" s="1">
        <f>'PR-RAS'!E216</f>
        <v>0</v>
      </c>
      <c r="E212" s="1">
        <v>0</v>
      </c>
      <c r="F212" s="1">
        <v>0</v>
      </c>
      <c r="G212" s="2">
        <f t="shared" si="0"/>
        <v>10165.07692</v>
      </c>
      <c r="H212" s="2">
        <f t="shared" si="1"/>
        <v>0.27999999999883585</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48175.72</v>
      </c>
      <c r="D214" s="1">
        <f>'PR-RAS'!E218</f>
        <v>0</v>
      </c>
      <c r="E214" s="1">
        <v>0</v>
      </c>
      <c r="F214" s="1">
        <v>0</v>
      </c>
      <c r="G214" s="2">
        <f t="shared" si="0"/>
        <v>10261.42836</v>
      </c>
      <c r="H214" s="2">
        <f t="shared" si="1"/>
        <v>0.27999999999883585</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155145.69999999998</v>
      </c>
      <c r="D220" s="1">
        <f>'PR-RAS'!E224</f>
        <v>195043.98</v>
      </c>
      <c r="E220" s="1">
        <v>0</v>
      </c>
      <c r="F220" s="1">
        <v>0</v>
      </c>
      <c r="G220" s="2">
        <f t="shared" si="0"/>
        <v>119406.17154000001</v>
      </c>
      <c r="H220" s="2">
        <f t="shared" si="1"/>
        <v>0.32000000000698492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15478</v>
      </c>
      <c r="E227" s="1">
        <v>0</v>
      </c>
      <c r="F227" s="1">
        <v>0</v>
      </c>
      <c r="G227" s="2">
        <f t="shared" si="0"/>
        <v>6996.0560000000005</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1978</v>
      </c>
      <c r="E228" s="1">
        <v>0</v>
      </c>
      <c r="F228" s="1">
        <v>0</v>
      </c>
      <c r="G228" s="2">
        <f t="shared" si="0"/>
        <v>898.01200000000006</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13500</v>
      </c>
      <c r="E229" s="1">
        <v>0</v>
      </c>
      <c r="F229" s="1">
        <v>0</v>
      </c>
      <c r="G229" s="2">
        <f t="shared" si="0"/>
        <v>6156</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155145.69999999998</v>
      </c>
      <c r="D236" s="1">
        <f>'PR-RAS'!E240</f>
        <v>179565.98</v>
      </c>
      <c r="E236" s="1">
        <v>0</v>
      </c>
      <c r="F236" s="1">
        <v>0</v>
      </c>
      <c r="G236" s="2">
        <f t="shared" si="0"/>
        <v>120855.2501</v>
      </c>
      <c r="H236" s="2">
        <f t="shared" si="1"/>
        <v>0.32000000000698492</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152491.24</v>
      </c>
      <c r="D237" s="1">
        <f>'PR-RAS'!E241</f>
        <v>177107.13</v>
      </c>
      <c r="E237" s="1">
        <v>0</v>
      </c>
      <c r="F237" s="1">
        <v>0</v>
      </c>
      <c r="G237" s="2">
        <f t="shared" si="0"/>
        <v>119582.49799999999</v>
      </c>
      <c r="H237" s="2">
        <f t="shared" si="1"/>
        <v>0.36999999999534339</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2654.46</v>
      </c>
      <c r="D238" s="1">
        <f>'PR-RAS'!E242</f>
        <v>2458.85</v>
      </c>
      <c r="E238" s="1">
        <v>0</v>
      </c>
      <c r="F238" s="1">
        <v>0</v>
      </c>
      <c r="G238" s="2">
        <f t="shared" si="0"/>
        <v>1794.6019199999998</v>
      </c>
      <c r="H238" s="2">
        <f t="shared" si="1"/>
        <v>0.61000000000012733</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47280.4</v>
      </c>
      <c r="D248" s="1">
        <f>'PR-RAS'!E252</f>
        <v>85572.75</v>
      </c>
      <c r="E248" s="1">
        <v>0</v>
      </c>
      <c r="F248" s="1">
        <v>0</v>
      </c>
      <c r="G248" s="2">
        <f t="shared" si="0"/>
        <v>53951.1973</v>
      </c>
      <c r="H248" s="2">
        <f t="shared" si="1"/>
        <v>0.65000000000145519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47280.4</v>
      </c>
      <c r="D255" s="1">
        <f>'PR-RAS'!E259</f>
        <v>85572.75</v>
      </c>
      <c r="E255" s="1">
        <v>0</v>
      </c>
      <c r="F255" s="1">
        <v>0</v>
      </c>
      <c r="G255" s="2">
        <f t="shared" si="0"/>
        <v>55480.178599999999</v>
      </c>
      <c r="H255" s="2">
        <f t="shared" si="1"/>
        <v>0.65000000000145519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33758.07</v>
      </c>
      <c r="D256" s="1">
        <f>'PR-RAS'!E260</f>
        <v>70892.7</v>
      </c>
      <c r="E256" s="1">
        <v>0</v>
      </c>
      <c r="F256" s="1">
        <v>0</v>
      </c>
      <c r="G256" s="2">
        <f t="shared" si="0"/>
        <v>44763.584849999999</v>
      </c>
      <c r="H256" s="2">
        <f t="shared" si="1"/>
        <v>0.37000000000261934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13522.33</v>
      </c>
      <c r="D257" s="1">
        <f>'PR-RAS'!E261</f>
        <v>14680.05</v>
      </c>
      <c r="E257" s="1">
        <v>0</v>
      </c>
      <c r="F257" s="1">
        <v>0</v>
      </c>
      <c r="G257" s="2">
        <f t="shared" si="0"/>
        <v>10977.90208</v>
      </c>
      <c r="H257" s="2">
        <f t="shared" si="1"/>
        <v>0.37999999999919964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81572.72</v>
      </c>
      <c r="D259" s="1">
        <f>'PR-RAS'!E263</f>
        <v>94813.510000000009</v>
      </c>
      <c r="E259" s="1">
        <v>0</v>
      </c>
      <c r="F259" s="1">
        <v>0</v>
      </c>
      <c r="G259" s="2">
        <f t="shared" si="0"/>
        <v>69969.532919999998</v>
      </c>
      <c r="H259" s="2">
        <f t="shared" si="1"/>
        <v>0.76999999998952262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73270.31</v>
      </c>
      <c r="D260" s="1">
        <f>'PR-RAS'!E264</f>
        <v>82226.080000000002</v>
      </c>
      <c r="E260" s="1">
        <v>0</v>
      </c>
      <c r="F260" s="1">
        <v>0</v>
      </c>
      <c r="G260" s="2">
        <f t="shared" si="0"/>
        <v>61570.119730000006</v>
      </c>
      <c r="H260" s="2">
        <f t="shared" si="1"/>
        <v>0.38999999999941792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73270.31</v>
      </c>
      <c r="D261" s="1">
        <f>'PR-RAS'!E265</f>
        <v>82226.080000000002</v>
      </c>
      <c r="E261" s="1">
        <v>0</v>
      </c>
      <c r="F261" s="1">
        <v>0</v>
      </c>
      <c r="G261" s="2">
        <f t="shared" si="0"/>
        <v>61807.842199999999</v>
      </c>
      <c r="H261" s="2">
        <f t="shared" si="1"/>
        <v>0.38999999999941792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8302.41</v>
      </c>
      <c r="D269" s="1">
        <f>'PR-RAS'!E273</f>
        <v>12587.43</v>
      </c>
      <c r="E269" s="1">
        <v>0</v>
      </c>
      <c r="F269" s="1">
        <v>0</v>
      </c>
      <c r="G269" s="2">
        <f t="shared" si="8"/>
        <v>8971.9083600000013</v>
      </c>
      <c r="H269" s="2">
        <f t="shared" si="9"/>
        <v>0.84000000000014552</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8302.41</v>
      </c>
      <c r="D273" s="1">
        <f>'PR-RAS'!E277</f>
        <v>12587.43</v>
      </c>
      <c r="E273" s="1">
        <v>0</v>
      </c>
      <c r="F273" s="1">
        <v>0</v>
      </c>
      <c r="G273" s="2">
        <f t="shared" si="8"/>
        <v>9105.8174400000025</v>
      </c>
      <c r="H273" s="2">
        <f t="shared" si="9"/>
        <v>0.84000000000014552</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1243219.2699999998</v>
      </c>
      <c r="D285" s="1">
        <f>'PR-RAS'!E289</f>
        <v>1394893.65</v>
      </c>
      <c r="E285" s="1">
        <v>0</v>
      </c>
      <c r="F285" s="1">
        <v>0</v>
      </c>
      <c r="G285" s="2">
        <f t="shared" si="8"/>
        <v>1145373.8658799997</v>
      </c>
      <c r="H285" s="2">
        <f t="shared" si="9"/>
        <v>0.61999999987892807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724708.30000000028</v>
      </c>
      <c r="D286" s="1">
        <f>'PR-RAS'!E290</f>
        <v>1194278.7999999998</v>
      </c>
      <c r="E286" s="1">
        <v>0</v>
      </c>
      <c r="F286" s="1">
        <v>0</v>
      </c>
      <c r="G286" s="2">
        <f t="shared" si="8"/>
        <v>887280.78149999992</v>
      </c>
      <c r="H286" s="2">
        <f t="shared" si="9"/>
        <v>0.50000000046566129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68706.960000000006</v>
      </c>
      <c r="D288" s="1">
        <f>'PR-RAS'!E292</f>
        <v>581771.14</v>
      </c>
      <c r="E288" s="1">
        <v>0</v>
      </c>
      <c r="F288" s="1">
        <v>0</v>
      </c>
      <c r="G288" s="2">
        <f t="shared" si="8"/>
        <v>353655.53187999997</v>
      </c>
      <c r="H288" s="2">
        <f t="shared" si="9"/>
        <v>0.180000000007567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790676.08</v>
      </c>
      <c r="D293" s="1">
        <f>'PR-RAS'!E298</f>
        <v>595749.69999999995</v>
      </c>
      <c r="E293" s="1">
        <v>0</v>
      </c>
      <c r="F293" s="1">
        <v>0</v>
      </c>
      <c r="G293" s="2">
        <f t="shared" si="8"/>
        <v>578795.24015999993</v>
      </c>
      <c r="H293" s="2">
        <f t="shared" si="9"/>
        <v>0.38000000000465661</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790165.69</v>
      </c>
      <c r="D294" s="1">
        <f>'PR-RAS'!E299</f>
        <v>595281.69999999995</v>
      </c>
      <c r="E294" s="1">
        <v>0</v>
      </c>
      <c r="F294" s="1">
        <v>0</v>
      </c>
      <c r="G294" s="2">
        <f t="shared" si="8"/>
        <v>580353.62336999993</v>
      </c>
      <c r="H294" s="2">
        <f t="shared" si="9"/>
        <v>0.61000000010244548</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790165.69</v>
      </c>
      <c r="D295" s="1">
        <f>'PR-RAS'!E300</f>
        <v>595281.69999999995</v>
      </c>
      <c r="E295" s="1">
        <v>0</v>
      </c>
      <c r="F295" s="1">
        <v>0</v>
      </c>
      <c r="G295" s="2">
        <f t="shared" si="8"/>
        <v>582334.35245999997</v>
      </c>
      <c r="H295" s="2">
        <f t="shared" si="9"/>
        <v>0.61000000010244548</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790165.69</v>
      </c>
      <c r="D296" s="1">
        <f>'PR-RAS'!E301</f>
        <v>595281.69999999995</v>
      </c>
      <c r="E296" s="1">
        <v>0</v>
      </c>
      <c r="F296" s="1">
        <v>0</v>
      </c>
      <c r="G296" s="2">
        <f t="shared" si="8"/>
        <v>584315.08154999989</v>
      </c>
      <c r="H296" s="2">
        <f t="shared" si="9"/>
        <v>0.61000000010244548</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510.39</v>
      </c>
      <c r="D306" s="1">
        <f>'PR-RAS'!E311</f>
        <v>468</v>
      </c>
      <c r="E306" s="1">
        <v>0</v>
      </c>
      <c r="F306" s="1">
        <v>0</v>
      </c>
      <c r="G306" s="2">
        <f t="shared" si="8"/>
        <v>441.14894999999996</v>
      </c>
      <c r="H306" s="2">
        <f t="shared" si="9"/>
        <v>0.38999999999998636</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510.39</v>
      </c>
      <c r="D307" s="1">
        <f>'PR-RAS'!E312</f>
        <v>468</v>
      </c>
      <c r="E307" s="1">
        <v>0</v>
      </c>
      <c r="F307" s="1">
        <v>0</v>
      </c>
      <c r="G307" s="2">
        <f t="shared" si="8"/>
        <v>442.59533999999996</v>
      </c>
      <c r="H307" s="2">
        <f t="shared" si="9"/>
        <v>0.38999999999998636</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510.39</v>
      </c>
      <c r="D308" s="1">
        <f>'PR-RAS'!E313</f>
        <v>468</v>
      </c>
      <c r="E308" s="1">
        <v>0</v>
      </c>
      <c r="F308" s="1">
        <v>0</v>
      </c>
      <c r="G308" s="2">
        <f t="shared" si="8"/>
        <v>444.04172999999997</v>
      </c>
      <c r="H308" s="2">
        <f t="shared" si="9"/>
        <v>0.38999999999998636</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809778.74000000011</v>
      </c>
      <c r="D345" s="1">
        <f>'PR-RAS'!E350</f>
        <v>1521656.0399999998</v>
      </c>
      <c r="E345" s="1">
        <v>0</v>
      </c>
      <c r="F345" s="1">
        <v>0</v>
      </c>
      <c r="G345" s="2">
        <f t="shared" si="8"/>
        <v>1325463.2420799998</v>
      </c>
      <c r="H345" s="2">
        <f t="shared" si="9"/>
        <v>0.29999999969732016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131902.32</v>
      </c>
      <c r="D346" s="1">
        <f>'PR-RAS'!E351</f>
        <v>34253.75</v>
      </c>
      <c r="E346" s="1">
        <v>0</v>
      </c>
      <c r="F346" s="1">
        <v>0</v>
      </c>
      <c r="G346" s="2">
        <f t="shared" si="8"/>
        <v>69141.387900000002</v>
      </c>
      <c r="H346" s="2">
        <f t="shared" si="9"/>
        <v>0.57000000000698492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16894.5</v>
      </c>
      <c r="D347" s="1">
        <f>'PR-RAS'!E352</f>
        <v>0</v>
      </c>
      <c r="E347" s="1">
        <v>0</v>
      </c>
      <c r="F347" s="1">
        <v>0</v>
      </c>
      <c r="G347" s="2">
        <f t="shared" si="8"/>
        <v>5845.4969999999994</v>
      </c>
      <c r="H347" s="2">
        <f t="shared" si="9"/>
        <v>0.5</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16894.5</v>
      </c>
      <c r="D348" s="1">
        <f>'PR-RAS'!E353</f>
        <v>0</v>
      </c>
      <c r="E348" s="1">
        <v>0</v>
      </c>
      <c r="F348" s="1">
        <v>0</v>
      </c>
      <c r="G348" s="2">
        <f t="shared" si="8"/>
        <v>5862.3914999999997</v>
      </c>
      <c r="H348" s="2">
        <f t="shared" si="9"/>
        <v>0.5</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115007.82</v>
      </c>
      <c r="D351" s="1">
        <f>'PR-RAS'!E356</f>
        <v>34253.75</v>
      </c>
      <c r="E351" s="1">
        <v>0</v>
      </c>
      <c r="F351" s="1">
        <v>0</v>
      </c>
      <c r="G351" s="2">
        <f t="shared" si="8"/>
        <v>64230.362000000001</v>
      </c>
      <c r="H351" s="2">
        <f t="shared" si="9"/>
        <v>0.42999999999301508</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115007.82</v>
      </c>
      <c r="D355" s="1">
        <f>'PR-RAS'!E360</f>
        <v>34253.75</v>
      </c>
      <c r="E355" s="1">
        <v>0</v>
      </c>
      <c r="F355" s="1">
        <v>0</v>
      </c>
      <c r="G355" s="2">
        <f t="shared" si="8"/>
        <v>64964.423279999995</v>
      </c>
      <c r="H355" s="2">
        <f t="shared" si="9"/>
        <v>0.42999999999301508</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646295.03</v>
      </c>
      <c r="D358" s="1">
        <f>'PR-RAS'!E363</f>
        <v>1406636.3599999999</v>
      </c>
      <c r="E358" s="1">
        <v>0</v>
      </c>
      <c r="F358" s="1">
        <v>0</v>
      </c>
      <c r="G358" s="2">
        <f t="shared" si="8"/>
        <v>1235065.6867499999</v>
      </c>
      <c r="H358" s="2">
        <f t="shared" si="9"/>
        <v>0.38999999989755452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584774.12</v>
      </c>
      <c r="D359" s="1">
        <f>'PR-RAS'!E364</f>
        <v>1068126.71</v>
      </c>
      <c r="E359" s="1">
        <v>0</v>
      </c>
      <c r="F359" s="1">
        <v>0</v>
      </c>
      <c r="G359" s="2">
        <f t="shared" si="8"/>
        <v>974127.85931999993</v>
      </c>
      <c r="H359" s="2">
        <f t="shared" si="9"/>
        <v>0.41000000003259629</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5143.01</v>
      </c>
      <c r="D361" s="1">
        <f>'PR-RAS'!E366</f>
        <v>87198.96</v>
      </c>
      <c r="E361" s="1">
        <v>0</v>
      </c>
      <c r="F361" s="1">
        <v>0</v>
      </c>
      <c r="G361" s="2">
        <f t="shared" si="8"/>
        <v>64634.734800000006</v>
      </c>
      <c r="H361" s="2">
        <f t="shared" si="9"/>
        <v>4.9999999993815436E-2</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341786.87</v>
      </c>
      <c r="D362" s="1">
        <f>'PR-RAS'!E367</f>
        <v>205121.68</v>
      </c>
      <c r="E362" s="1">
        <v>0</v>
      </c>
      <c r="F362" s="1">
        <v>0</v>
      </c>
      <c r="G362" s="2">
        <f t="shared" si="8"/>
        <v>271482.91303</v>
      </c>
      <c r="H362" s="2">
        <f t="shared" si="9"/>
        <v>0.45000000001164153</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237844.24</v>
      </c>
      <c r="D363" s="1">
        <f>'PR-RAS'!E368</f>
        <v>775806.07</v>
      </c>
      <c r="E363" s="1">
        <v>0</v>
      </c>
      <c r="F363" s="1">
        <v>0</v>
      </c>
      <c r="G363" s="2">
        <f t="shared" si="8"/>
        <v>647783.20955999999</v>
      </c>
      <c r="H363" s="2">
        <f t="shared" si="9"/>
        <v>0.30999999993946403</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17275.560000000001</v>
      </c>
      <c r="D364" s="1">
        <f>'PR-RAS'!E369</f>
        <v>100993.2</v>
      </c>
      <c r="E364" s="1">
        <v>0</v>
      </c>
      <c r="F364" s="1">
        <v>0</v>
      </c>
      <c r="G364" s="2">
        <f t="shared" si="8"/>
        <v>79592.091479999988</v>
      </c>
      <c r="H364" s="2">
        <f t="shared" si="9"/>
        <v>0.63999999999577994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2388.09</v>
      </c>
      <c r="D365" s="1">
        <f>'PR-RAS'!E370</f>
        <v>3449.55</v>
      </c>
      <c r="E365" s="1">
        <v>0</v>
      </c>
      <c r="F365" s="1">
        <v>0</v>
      </c>
      <c r="G365" s="2">
        <f t="shared" si="8"/>
        <v>3380.5371600000003</v>
      </c>
      <c r="H365" s="2">
        <f t="shared" si="9"/>
        <v>0.53999999999996362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244.65</v>
      </c>
      <c r="D366" s="1">
        <f>'PR-RAS'!E371</f>
        <v>381.01</v>
      </c>
      <c r="E366" s="1">
        <v>0</v>
      </c>
      <c r="F366" s="1">
        <v>0</v>
      </c>
      <c r="G366" s="2">
        <f t="shared" si="8"/>
        <v>367.43455</v>
      </c>
      <c r="H366" s="2">
        <f t="shared" si="9"/>
        <v>0.35999999999998522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4264.08</v>
      </c>
      <c r="E367" s="1">
        <v>0</v>
      </c>
      <c r="F367" s="1">
        <v>0</v>
      </c>
      <c r="G367" s="2">
        <f t="shared" si="8"/>
        <v>3121.30656</v>
      </c>
      <c r="H367" s="2">
        <f t="shared" si="9"/>
        <v>7.999999999992724E-2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2874.37</v>
      </c>
      <c r="D368" s="1">
        <f>'PR-RAS'!E373</f>
        <v>0</v>
      </c>
      <c r="E368" s="1">
        <v>0</v>
      </c>
      <c r="F368" s="1">
        <v>0</v>
      </c>
      <c r="G368" s="2">
        <f t="shared" si="8"/>
        <v>1054.8937899999999</v>
      </c>
      <c r="H368" s="2">
        <f t="shared" si="9"/>
        <v>0.36999999999989086</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11503.78</v>
      </c>
      <c r="E369" s="1">
        <v>0</v>
      </c>
      <c r="F369" s="1">
        <v>0</v>
      </c>
      <c r="G369" s="2">
        <f t="shared" si="8"/>
        <v>8466.7820800000009</v>
      </c>
      <c r="H369" s="2">
        <f t="shared" si="9"/>
        <v>0.21999999999934516</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15377.35</v>
      </c>
      <c r="E370" s="1">
        <v>0</v>
      </c>
      <c r="F370" s="1">
        <v>0</v>
      </c>
      <c r="G370" s="2">
        <f t="shared" si="8"/>
        <v>11348.4843</v>
      </c>
      <c r="H370" s="2">
        <f t="shared" si="9"/>
        <v>0.3500000000003638</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11768.45</v>
      </c>
      <c r="D371" s="1">
        <f>'PR-RAS'!E376</f>
        <v>66017.429999999993</v>
      </c>
      <c r="E371" s="1">
        <v>0</v>
      </c>
      <c r="F371" s="1">
        <v>0</v>
      </c>
      <c r="G371" s="2">
        <f t="shared" si="8"/>
        <v>53207.224699999999</v>
      </c>
      <c r="H371" s="2">
        <f t="shared" si="9"/>
        <v>0.87999999999374268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124842.81</v>
      </c>
      <c r="E373" s="1">
        <v>0</v>
      </c>
      <c r="F373" s="1">
        <v>0</v>
      </c>
      <c r="G373" s="2">
        <f t="shared" si="8"/>
        <v>92883.050640000001</v>
      </c>
      <c r="H373" s="2">
        <f t="shared" si="9"/>
        <v>0.19000000000232831</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124842.81</v>
      </c>
      <c r="E374" s="1">
        <v>0</v>
      </c>
      <c r="F374" s="1">
        <v>0</v>
      </c>
      <c r="G374" s="2">
        <f t="shared" si="8"/>
        <v>93132.736259999991</v>
      </c>
      <c r="H374" s="2">
        <f t="shared" si="9"/>
        <v>0.19000000000232831</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44245.35</v>
      </c>
      <c r="D386" s="1">
        <f>'PR-RAS'!E391</f>
        <v>112673.64</v>
      </c>
      <c r="E386" s="1">
        <v>0</v>
      </c>
      <c r="F386" s="1">
        <v>0</v>
      </c>
      <c r="G386" s="2">
        <f t="shared" si="8"/>
        <v>103793.16255000001</v>
      </c>
      <c r="H386" s="2">
        <f t="shared" si="9"/>
        <v>0.70999999999912689</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4811.2</v>
      </c>
      <c r="D389" s="1">
        <f>'PR-RAS'!E394</f>
        <v>4811.2</v>
      </c>
      <c r="E389" s="1">
        <v>0</v>
      </c>
      <c r="F389" s="1">
        <v>0</v>
      </c>
      <c r="G389" s="2">
        <f t="shared" si="8"/>
        <v>5600.2367999999997</v>
      </c>
      <c r="H389" s="2">
        <f t="shared" si="9"/>
        <v>0.3999999999996362</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39434.15</v>
      </c>
      <c r="D390" s="1">
        <f>'PR-RAS'!E395</f>
        <v>107862.44</v>
      </c>
      <c r="E390" s="1">
        <v>0</v>
      </c>
      <c r="F390" s="1">
        <v>0</v>
      </c>
      <c r="G390" s="2">
        <f t="shared" si="8"/>
        <v>99256.862670000002</v>
      </c>
      <c r="H390" s="2">
        <f t="shared" si="9"/>
        <v>0.5900000000037835</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31581.39</v>
      </c>
      <c r="D397" s="1">
        <f>'PR-RAS'!E402</f>
        <v>80765.929999999993</v>
      </c>
      <c r="E397" s="1">
        <v>0</v>
      </c>
      <c r="F397" s="1">
        <v>0</v>
      </c>
      <c r="G397" s="2">
        <f t="shared" si="8"/>
        <v>76472.847000000009</v>
      </c>
      <c r="H397" s="2">
        <f t="shared" si="9"/>
        <v>0.46000000000640284</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31581.39</v>
      </c>
      <c r="D398" s="1">
        <f>'PR-RAS'!E403</f>
        <v>80765.929999999993</v>
      </c>
      <c r="E398" s="1">
        <v>0</v>
      </c>
      <c r="F398" s="1">
        <v>0</v>
      </c>
      <c r="G398" s="2">
        <f t="shared" si="8"/>
        <v>76665.960250000004</v>
      </c>
      <c r="H398" s="2">
        <f t="shared" si="9"/>
        <v>0.46000000000640284</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19102.660000000149</v>
      </c>
      <c r="D403" s="1">
        <f>'PR-RAS'!E408</f>
        <v>925906.33999999985</v>
      </c>
      <c r="E403" s="1">
        <v>0</v>
      </c>
      <c r="F403" s="1">
        <v>0</v>
      </c>
      <c r="G403" s="2">
        <f t="shared" si="8"/>
        <v>752107.96667999995</v>
      </c>
      <c r="H403" s="2">
        <f t="shared" si="9"/>
        <v>0.67999999970197678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2758603.65</v>
      </c>
      <c r="D407" s="1">
        <f>'PR-RAS'!E412</f>
        <v>3184922.1499999994</v>
      </c>
      <c r="E407" s="1">
        <v>0</v>
      </c>
      <c r="F407" s="1">
        <v>0</v>
      </c>
      <c r="G407" s="2">
        <f t="shared" si="8"/>
        <v>3706149.8676999998</v>
      </c>
      <c r="H407" s="2">
        <f t="shared" si="9"/>
        <v>0.49999999953433871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2052998.0099999998</v>
      </c>
      <c r="D408" s="1">
        <f>'PR-RAS'!E413</f>
        <v>2916549.6899999995</v>
      </c>
      <c r="E408" s="1">
        <v>0</v>
      </c>
      <c r="F408" s="1">
        <v>0</v>
      </c>
      <c r="G408" s="2">
        <f t="shared" si="8"/>
        <v>3209641.6377299991</v>
      </c>
      <c r="H408" s="2">
        <f t="shared" si="9"/>
        <v>0.32000000029802322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705605.64000000013</v>
      </c>
      <c r="D409" s="1">
        <f>'PR-RAS'!E414</f>
        <v>268372.45999999996</v>
      </c>
      <c r="E409" s="1">
        <v>0</v>
      </c>
      <c r="F409" s="1">
        <v>0</v>
      </c>
      <c r="G409" s="2">
        <f t="shared" si="8"/>
        <v>506879.02847999998</v>
      </c>
      <c r="H409" s="2">
        <f t="shared" si="9"/>
        <v>0.81999999983236194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68706.960000000006</v>
      </c>
      <c r="D411" s="1">
        <f>'PR-RAS'!E416</f>
        <v>581771.14</v>
      </c>
      <c r="E411" s="1">
        <v>0</v>
      </c>
      <c r="F411" s="1">
        <v>0</v>
      </c>
      <c r="G411" s="2">
        <f t="shared" si="8"/>
        <v>505222.18839999998</v>
      </c>
      <c r="H411" s="2">
        <f t="shared" si="9"/>
        <v>0.180000000007567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372322.21</v>
      </c>
      <c r="E414" s="1">
        <v>0</v>
      </c>
      <c r="F414" s="1">
        <v>0</v>
      </c>
      <c r="G414" s="2">
        <f t="shared" si="8"/>
        <v>307538.14546000003</v>
      </c>
      <c r="H414" s="2">
        <f t="shared" si="9"/>
        <v>0.21000000002095476</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372322.21</v>
      </c>
      <c r="E478" s="1">
        <v>0</v>
      </c>
      <c r="F478" s="1">
        <v>0</v>
      </c>
      <c r="G478" s="2">
        <f t="shared" si="8"/>
        <v>355195.38834</v>
      </c>
      <c r="H478" s="2">
        <f t="shared" si="9"/>
        <v>0.21000000002095476</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372322.21</v>
      </c>
      <c r="E489" s="1">
        <v>0</v>
      </c>
      <c r="F489" s="1">
        <v>0</v>
      </c>
      <c r="G489" s="2">
        <f t="shared" si="8"/>
        <v>363386.47696</v>
      </c>
      <c r="H489" s="2">
        <f t="shared" si="9"/>
        <v>0.21000000002095476</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372322.21</v>
      </c>
      <c r="E492" s="1">
        <v>0</v>
      </c>
      <c r="F492" s="1">
        <v>0</v>
      </c>
      <c r="G492" s="2">
        <f t="shared" si="8"/>
        <v>365620.41022000002</v>
      </c>
      <c r="H492" s="2">
        <f t="shared" si="9"/>
        <v>0.21000000002095476</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228443.84</v>
      </c>
      <c r="D522" s="1">
        <f>'PR-RAS'!E528</f>
        <v>0</v>
      </c>
      <c r="E522" s="1">
        <v>0</v>
      </c>
      <c r="F522" s="1">
        <v>0</v>
      </c>
      <c r="G522" s="2">
        <f t="shared" ref="G522:G809" si="10">(B522/1000)*(C522*1+D522*2)</f>
        <v>119019.24064</v>
      </c>
      <c r="H522" s="2">
        <f t="shared" ref="H522:H809" si="11">ABS(C522-ROUND(C522,0))+ABS(D522-ROUND(D522,0))</f>
        <v>0.16000000000349246</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228443.84</v>
      </c>
      <c r="D587" s="1">
        <f>'PR-RAS'!E593</f>
        <v>0</v>
      </c>
      <c r="E587" s="1">
        <v>0</v>
      </c>
      <c r="F587" s="1">
        <v>0</v>
      </c>
      <c r="G587" s="2">
        <f t="shared" si="10"/>
        <v>133868.09023999999</v>
      </c>
      <c r="H587" s="2">
        <f t="shared" si="11"/>
        <v>0.16000000000349246</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144788.51999999999</v>
      </c>
      <c r="D599" s="1">
        <f>'PR-RAS'!E605</f>
        <v>0</v>
      </c>
      <c r="E599" s="1">
        <v>0</v>
      </c>
      <c r="F599" s="1">
        <v>0</v>
      </c>
      <c r="G599" s="2">
        <f t="shared" si="10"/>
        <v>86583.53495999999</v>
      </c>
      <c r="H599" s="2">
        <f t="shared" si="11"/>
        <v>0.48000000001047738</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144788.51999999999</v>
      </c>
      <c r="D602" s="1">
        <f>'PR-RAS'!E608</f>
        <v>0</v>
      </c>
      <c r="E602" s="1">
        <v>0</v>
      </c>
      <c r="F602" s="1">
        <v>0</v>
      </c>
      <c r="G602" s="2">
        <f t="shared" si="10"/>
        <v>87017.900519999996</v>
      </c>
      <c r="H602" s="2">
        <f t="shared" si="11"/>
        <v>0.48000000001047738</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83655.320000000007</v>
      </c>
      <c r="D611" s="1">
        <f>'PR-RAS'!E617</f>
        <v>0</v>
      </c>
      <c r="E611" s="1">
        <v>0</v>
      </c>
      <c r="F611" s="1">
        <v>0</v>
      </c>
      <c r="G611" s="2">
        <f t="shared" si="10"/>
        <v>51029.745200000005</v>
      </c>
      <c r="H611" s="2">
        <f t="shared" si="11"/>
        <v>0.32000000000698492</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83655.320000000007</v>
      </c>
      <c r="D612" s="1">
        <f>'PR-RAS'!E618</f>
        <v>0</v>
      </c>
      <c r="E612" s="1">
        <v>0</v>
      </c>
      <c r="F612" s="1">
        <v>0</v>
      </c>
      <c r="G612" s="2">
        <f t="shared" si="10"/>
        <v>51113.400520000003</v>
      </c>
      <c r="H612" s="2">
        <f t="shared" si="11"/>
        <v>0.32000000000698492</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372322.21</v>
      </c>
      <c r="E629" s="1">
        <v>0</v>
      </c>
      <c r="F629" s="1">
        <v>0</v>
      </c>
      <c r="G629" s="2">
        <f t="shared" si="10"/>
        <v>467636.69576000003</v>
      </c>
      <c r="H629" s="2">
        <f t="shared" si="11"/>
        <v>0.21000000002095476</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228443.84</v>
      </c>
      <c r="D630" s="1">
        <f>'PR-RAS'!E636</f>
        <v>0</v>
      </c>
      <c r="E630" s="1">
        <v>0</v>
      </c>
      <c r="F630" s="1">
        <v>0</v>
      </c>
      <c r="G630" s="2">
        <f t="shared" si="10"/>
        <v>143691.17535999999</v>
      </c>
      <c r="H630" s="2">
        <f t="shared" si="11"/>
        <v>0.16000000000349246</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2758603.65</v>
      </c>
      <c r="D633" s="1">
        <f>'PR-RAS'!E639</f>
        <v>3557244.3599999994</v>
      </c>
      <c r="E633" s="1">
        <v>0</v>
      </c>
      <c r="F633" s="1">
        <v>0</v>
      </c>
      <c r="G633" s="2">
        <f t="shared" si="10"/>
        <v>6239794.3778399993</v>
      </c>
      <c r="H633" s="2">
        <f t="shared" si="11"/>
        <v>0.70999999949708581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2281441.8499999996</v>
      </c>
      <c r="D634" s="1">
        <f>'PR-RAS'!E640</f>
        <v>2916549.6899999995</v>
      </c>
      <c r="E634" s="1">
        <v>0</v>
      </c>
      <c r="F634" s="1">
        <v>0</v>
      </c>
      <c r="G634" s="2">
        <f t="shared" si="10"/>
        <v>5136504.5985899996</v>
      </c>
      <c r="H634" s="2">
        <f t="shared" si="11"/>
        <v>0.46000000089406967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477161.80000000028</v>
      </c>
      <c r="D635" s="1">
        <f>'PR-RAS'!E641</f>
        <v>640694.66999999993</v>
      </c>
      <c r="E635" s="1">
        <v>0</v>
      </c>
      <c r="F635" s="1">
        <v>0</v>
      </c>
      <c r="G635" s="2">
        <f t="shared" si="10"/>
        <v>1114921.42276</v>
      </c>
      <c r="H635" s="2">
        <f t="shared" si="11"/>
        <v>0.52999999979510903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68706.960000000006</v>
      </c>
      <c r="D637" s="1">
        <f>'PR-RAS'!E643</f>
        <v>581771.14</v>
      </c>
      <c r="E637" s="1">
        <v>0</v>
      </c>
      <c r="F637" s="1">
        <v>0</v>
      </c>
      <c r="G637" s="2">
        <f t="shared" si="10"/>
        <v>783710.51664000005</v>
      </c>
      <c r="H637" s="2">
        <f t="shared" si="11"/>
        <v>0.180000000007567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545868.76000000024</v>
      </c>
      <c r="D639" s="1">
        <f>'PR-RAS'!E645</f>
        <v>1222465.81</v>
      </c>
      <c r="E639" s="1">
        <v>0</v>
      </c>
      <c r="F639" s="1">
        <v>0</v>
      </c>
      <c r="G639" s="2">
        <f t="shared" si="10"/>
        <v>1908130.6424400003</v>
      </c>
      <c r="H639" s="2">
        <f t="shared" si="11"/>
        <v>0.42999999970197678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13854.98</v>
      </c>
      <c r="D641" s="1">
        <f>'PR-RAS'!E647</f>
        <v>0</v>
      </c>
      <c r="E641" s="1">
        <v>0</v>
      </c>
      <c r="F641" s="1">
        <v>0</v>
      </c>
      <c r="G641" s="2">
        <f t="shared" si="10"/>
        <v>8867.1872000000003</v>
      </c>
      <c r="H641" s="2">
        <f t="shared" si="11"/>
        <v>2.0000000000436557E-2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213961.83</v>
      </c>
      <c r="D642" s="1">
        <f>'PR-RAS'!E649</f>
        <v>691136.5</v>
      </c>
      <c r="E642" s="1">
        <v>0</v>
      </c>
      <c r="F642" s="1">
        <v>0</v>
      </c>
      <c r="G642" s="2">
        <f t="shared" si="10"/>
        <v>1023186.5260300001</v>
      </c>
      <c r="H642" s="2">
        <f t="shared" si="11"/>
        <v>0.67000000001280569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2949728.19</v>
      </c>
      <c r="D643" s="1">
        <f>'PR-RAS'!E650</f>
        <v>4021621.1</v>
      </c>
      <c r="E643" s="1">
        <v>0</v>
      </c>
      <c r="F643" s="1">
        <v>0</v>
      </c>
      <c r="G643" s="2">
        <f t="shared" si="10"/>
        <v>7057486.9903800003</v>
      </c>
      <c r="H643" s="2">
        <f t="shared" si="11"/>
        <v>0.2900000000372529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2540987.34</v>
      </c>
      <c r="D644" s="1">
        <f>'PR-RAS'!E651</f>
        <v>3366105.42</v>
      </c>
      <c r="E644" s="1">
        <v>0</v>
      </c>
      <c r="F644" s="1">
        <v>0</v>
      </c>
      <c r="G644" s="2">
        <f t="shared" si="10"/>
        <v>5962666.4297399996</v>
      </c>
      <c r="H644" s="2">
        <f t="shared" si="11"/>
        <v>0.75999999977648258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622702.68000000017</v>
      </c>
      <c r="D645" s="1">
        <f>'PR-RAS'!E652</f>
        <v>1346652.1799999997</v>
      </c>
      <c r="E645" s="1">
        <v>0</v>
      </c>
      <c r="F645" s="1">
        <v>0</v>
      </c>
      <c r="G645" s="2">
        <f t="shared" si="10"/>
        <v>2135508.5337599996</v>
      </c>
      <c r="H645" s="2">
        <f t="shared" si="11"/>
        <v>0.49999999953433871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10</v>
      </c>
      <c r="D646" s="1">
        <f>'PR-RAS'!E653</f>
        <v>10</v>
      </c>
      <c r="E646" s="1">
        <v>0</v>
      </c>
      <c r="F646" s="1">
        <v>0</v>
      </c>
      <c r="G646" s="2">
        <f t="shared" si="10"/>
        <v>19.350000000000001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9</v>
      </c>
      <c r="D648" s="1">
        <f>'PR-RAS'!E655</f>
        <v>10</v>
      </c>
      <c r="E648" s="1">
        <v>0</v>
      </c>
      <c r="F648" s="1">
        <v>0</v>
      </c>
      <c r="G648" s="2">
        <f t="shared" si="10"/>
        <v>18.763000000000002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234040.35</v>
      </c>
      <c r="D654" s="1">
        <f>'PR-RAS'!E661</f>
        <v>331374.15999999997</v>
      </c>
      <c r="E654" s="1">
        <v>0</v>
      </c>
      <c r="F654" s="1">
        <v>0</v>
      </c>
      <c r="G654" s="2">
        <f t="shared" si="10"/>
        <v>585603.00150999997</v>
      </c>
      <c r="H654" s="2">
        <f t="shared" si="11"/>
        <v>0.5099999999802094</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126086.67</v>
      </c>
      <c r="D658" s="1">
        <f>'PR-RAS'!E665</f>
        <v>182227.56</v>
      </c>
      <c r="E658" s="1">
        <v>0</v>
      </c>
      <c r="F658" s="1">
        <v>0</v>
      </c>
      <c r="G658" s="2">
        <f t="shared" si="10"/>
        <v>322285.95603</v>
      </c>
      <c r="H658" s="2">
        <f t="shared" si="11"/>
        <v>0.77000000000407454</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9290.59</v>
      </c>
      <c r="D659" s="1">
        <f>'PR-RAS'!E666</f>
        <v>40000</v>
      </c>
      <c r="E659" s="1">
        <v>0</v>
      </c>
      <c r="F659" s="1">
        <v>0</v>
      </c>
      <c r="G659" s="2">
        <f t="shared" si="10"/>
        <v>58753.20822</v>
      </c>
      <c r="H659" s="2">
        <f t="shared" si="11"/>
        <v>0.40999999999985448</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21450</v>
      </c>
      <c r="E666" s="1">
        <v>0</v>
      </c>
      <c r="F666" s="1">
        <v>0</v>
      </c>
      <c r="G666" s="2">
        <f t="shared" si="10"/>
        <v>28528.5</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35712.67</v>
      </c>
      <c r="D667" s="1">
        <f>'PR-RAS'!E674</f>
        <v>33771.919999999998</v>
      </c>
      <c r="E667" s="1">
        <v>0</v>
      </c>
      <c r="F667" s="1">
        <v>0</v>
      </c>
      <c r="G667" s="2">
        <f t="shared" si="10"/>
        <v>68768.835659999997</v>
      </c>
      <c r="H667" s="2">
        <f t="shared" si="11"/>
        <v>0.41000000000349246</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66979.839999999997</v>
      </c>
      <c r="D687" s="1">
        <f>'PR-RAS'!E694</f>
        <v>37904.99</v>
      </c>
      <c r="E687" s="1">
        <v>0</v>
      </c>
      <c r="F687" s="1">
        <v>0</v>
      </c>
      <c r="G687" s="2">
        <f t="shared" si="10"/>
        <v>97953.816520000008</v>
      </c>
      <c r="H687" s="2">
        <f t="shared" si="11"/>
        <v>0.17000000000552973</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129109.23</v>
      </c>
      <c r="E691" s="1">
        <v>0</v>
      </c>
      <c r="F691" s="1">
        <v>0</v>
      </c>
      <c r="G691" s="2">
        <f t="shared" si="10"/>
        <v>178170.73739999998</v>
      </c>
      <c r="H691" s="2">
        <f t="shared" si="11"/>
        <v>0.22999999999592546</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796.33</v>
      </c>
      <c r="E710" s="1">
        <v>0</v>
      </c>
      <c r="F710" s="1">
        <v>0</v>
      </c>
      <c r="G710" s="2">
        <f t="shared" si="10"/>
        <v>1129.1959400000001</v>
      </c>
      <c r="H710" s="2">
        <f t="shared" si="11"/>
        <v>0.33000000000004093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6283.41</v>
      </c>
      <c r="D711" s="1">
        <f>'PR-RAS'!E718</f>
        <v>0</v>
      </c>
      <c r="E711" s="1">
        <v>0</v>
      </c>
      <c r="F711" s="1">
        <v>0</v>
      </c>
      <c r="G711" s="2">
        <f t="shared" si="10"/>
        <v>4461.2210999999998</v>
      </c>
      <c r="H711" s="2">
        <f t="shared" si="11"/>
        <v>0.40999999999985448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1939.09</v>
      </c>
      <c r="E713" s="1">
        <v>0</v>
      </c>
      <c r="F713" s="1">
        <v>0</v>
      </c>
      <c r="G713" s="2">
        <f t="shared" si="10"/>
        <v>2761.2641599999997</v>
      </c>
      <c r="H713" s="2">
        <f t="shared" si="11"/>
        <v>8.9999999999918145E-2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10618.77</v>
      </c>
      <c r="D715" s="1">
        <f>'PR-RAS'!E722</f>
        <v>17342.75</v>
      </c>
      <c r="E715" s="1">
        <v>0</v>
      </c>
      <c r="F715" s="1">
        <v>0</v>
      </c>
      <c r="G715" s="2">
        <f t="shared" si="10"/>
        <v>32347.248780000002</v>
      </c>
      <c r="H715" s="2">
        <f t="shared" si="11"/>
        <v>0.47999999999956344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8520.98</v>
      </c>
      <c r="D718" s="1">
        <f>'PR-RAS'!E725</f>
        <v>5865.53</v>
      </c>
      <c r="E718" s="1">
        <v>0</v>
      </c>
      <c r="F718" s="1">
        <v>0</v>
      </c>
      <c r="G718" s="2">
        <f t="shared" si="10"/>
        <v>14520.712680000001</v>
      </c>
      <c r="H718" s="2">
        <f t="shared" si="11"/>
        <v>0.49000000000069122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955.94</v>
      </c>
      <c r="D719" s="1">
        <f>'PR-RAS'!E726</f>
        <v>1025.4100000000001</v>
      </c>
      <c r="E719" s="1">
        <v>0</v>
      </c>
      <c r="F719" s="1">
        <v>0</v>
      </c>
      <c r="G719" s="2">
        <f t="shared" si="10"/>
        <v>2158.8536800000002</v>
      </c>
      <c r="H719" s="2">
        <f t="shared" si="11"/>
        <v>0.47000000000002728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497.82</v>
      </c>
      <c r="D737" s="1">
        <f>'PR-RAS'!E744</f>
        <v>0</v>
      </c>
      <c r="E737" s="1">
        <v>0</v>
      </c>
      <c r="F737" s="1">
        <v>0</v>
      </c>
      <c r="G737" s="2">
        <f t="shared" si="10"/>
        <v>366.39551999999998</v>
      </c>
      <c r="H737" s="2">
        <f t="shared" si="11"/>
        <v>0.18000000000000682</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1978</v>
      </c>
      <c r="E755" s="1">
        <v>0</v>
      </c>
      <c r="F755" s="1">
        <v>0</v>
      </c>
      <c r="G755" s="2">
        <f t="shared" si="10"/>
        <v>2982.8240000000001</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13500</v>
      </c>
      <c r="E762" s="1">
        <v>0</v>
      </c>
      <c r="F762" s="1">
        <v>0</v>
      </c>
      <c r="G762" s="2">
        <f t="shared" si="10"/>
        <v>20547</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4329.17</v>
      </c>
      <c r="D809" s="1">
        <f>'PR-RAS'!E816</f>
        <v>6157.9</v>
      </c>
      <c r="E809" s="1">
        <v>0</v>
      </c>
      <c r="F809" s="1">
        <v>0</v>
      </c>
      <c r="G809" s="2">
        <f t="shared" si="10"/>
        <v>13449.135760000001</v>
      </c>
      <c r="H809" s="2">
        <f t="shared" si="11"/>
        <v>0.27000000000043656</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796.34</v>
      </c>
      <c r="D810" s="1">
        <f>'PR-RAS'!E817</f>
        <v>1729.63</v>
      </c>
      <c r="E810" s="1">
        <v>0</v>
      </c>
      <c r="F810" s="1">
        <v>0</v>
      </c>
      <c r="G810" s="2">
        <f t="shared" ref="G810:G983" si="18">(B810/1000)*(C810*1+D810*2)</f>
        <v>3442.7804000000006</v>
      </c>
      <c r="H810" s="2">
        <f t="shared" ref="H810:H1067" si="19">ABS(C810-ROUND(C810,0))+ABS(D810-ROUND(D810,0))</f>
        <v>0.70999999999992269</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31750</v>
      </c>
      <c r="E811" s="1">
        <v>0</v>
      </c>
      <c r="F811" s="1">
        <v>0</v>
      </c>
      <c r="G811" s="2">
        <f t="shared" si="18"/>
        <v>51435</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11679.61</v>
      </c>
      <c r="D812" s="1">
        <f>'PR-RAS'!E819</f>
        <v>8702.9599999999991</v>
      </c>
      <c r="E812" s="1">
        <v>0</v>
      </c>
      <c r="F812" s="1">
        <v>0</v>
      </c>
      <c r="G812" s="2">
        <f t="shared" si="18"/>
        <v>23588.364830000002</v>
      </c>
      <c r="H812" s="2">
        <f t="shared" si="19"/>
        <v>0.43000000000029104</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8892.43</v>
      </c>
      <c r="D814" s="1">
        <f>'PR-RAS'!E821</f>
        <v>8494.31</v>
      </c>
      <c r="E814" s="1">
        <v>0</v>
      </c>
      <c r="F814" s="1">
        <v>0</v>
      </c>
      <c r="G814" s="2">
        <f t="shared" si="18"/>
        <v>21041.29365</v>
      </c>
      <c r="H814" s="2">
        <f t="shared" si="19"/>
        <v>0.73999999999978172</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8060.52</v>
      </c>
      <c r="D816" s="1">
        <f>'PR-RAS'!E823</f>
        <v>14057.9</v>
      </c>
      <c r="E816" s="1">
        <v>0</v>
      </c>
      <c r="F816" s="1">
        <v>0</v>
      </c>
      <c r="G816" s="2">
        <f t="shared" si="18"/>
        <v>29483.700799999999</v>
      </c>
      <c r="H816" s="2">
        <f t="shared" si="19"/>
        <v>0.57999999999992724</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13522.33</v>
      </c>
      <c r="D817" s="1">
        <f>'PR-RAS'!E824</f>
        <v>14680.05</v>
      </c>
      <c r="E817" s="1">
        <v>0</v>
      </c>
      <c r="F817" s="1">
        <v>0</v>
      </c>
      <c r="G817" s="2">
        <f t="shared" si="18"/>
        <v>34992.062879999998</v>
      </c>
      <c r="H817" s="2">
        <f t="shared" si="19"/>
        <v>0.37999999999919964</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372322.21</v>
      </c>
      <c r="E882" s="1">
        <v>0</v>
      </c>
      <c r="F882" s="1">
        <v>0</v>
      </c>
      <c r="G882" s="2">
        <f t="shared" si="18"/>
        <v>656031.73402000009</v>
      </c>
      <c r="H882" s="2">
        <f t="shared" si="19"/>
        <v>0.21000000002095476</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83655.320000000007</v>
      </c>
      <c r="D961" s="1">
        <f>'PR-RAS'!E968</f>
        <v>0</v>
      </c>
      <c r="E961" s="1">
        <v>0</v>
      </c>
      <c r="F961" s="1">
        <v>0</v>
      </c>
      <c r="G961" s="2">
        <f t="shared" si="18"/>
        <v>80309.107199999999</v>
      </c>
      <c r="H961" s="2">
        <f t="shared" si="19"/>
        <v>0.32000000000698492</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8873229.0599999987</v>
      </c>
      <c r="D984" s="6">
        <f>BILANCA!E6</f>
        <v>10676628.82</v>
      </c>
      <c r="E984" s="6">
        <v>0</v>
      </c>
      <c r="F984" s="6">
        <v>0</v>
      </c>
      <c r="G984" s="7">
        <f t="shared" ref="G984:G1241" si="22">B984/1000*C984+B984/500*D984</f>
        <v>30226.486700000001</v>
      </c>
      <c r="H984" s="7">
        <f t="shared" si="19"/>
        <v>0.23999999836087227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6047825.4699999988</v>
      </c>
      <c r="D985" s="1">
        <f>BILANCA!E7</f>
        <v>7268935.6800000006</v>
      </c>
      <c r="E985" s="1">
        <v>0</v>
      </c>
      <c r="F985" s="1">
        <v>0</v>
      </c>
      <c r="G985" s="2">
        <f t="shared" si="22"/>
        <v>41171.393660000002</v>
      </c>
      <c r="H985" s="2">
        <f t="shared" si="19"/>
        <v>0.78999999817460775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2039788.2399999998</v>
      </c>
      <c r="D986" s="1">
        <f>BILANCA!E8</f>
        <v>2074041.9999999998</v>
      </c>
      <c r="E986" s="1">
        <v>0</v>
      </c>
      <c r="F986" s="1">
        <v>0</v>
      </c>
      <c r="G986" s="2">
        <f t="shared" si="22"/>
        <v>18563.616719999998</v>
      </c>
      <c r="H986" s="2">
        <f t="shared" si="19"/>
        <v>0.23999999999068677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16973.2</v>
      </c>
      <c r="D987" s="1">
        <f>BILANCA!E9</f>
        <v>16973.21</v>
      </c>
      <c r="E987" s="1">
        <v>0</v>
      </c>
      <c r="F987" s="1">
        <v>0</v>
      </c>
      <c r="G987" s="2">
        <f t="shared" si="22"/>
        <v>203.67847999999998</v>
      </c>
      <c r="H987" s="2">
        <f t="shared" si="19"/>
        <v>0.40999999999985448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2041860.91</v>
      </c>
      <c r="D988" s="1">
        <f>BILANCA!E10</f>
        <v>2076114.66</v>
      </c>
      <c r="E988" s="1">
        <v>0</v>
      </c>
      <c r="F988" s="1">
        <v>0</v>
      </c>
      <c r="G988" s="2">
        <f t="shared" si="22"/>
        <v>30970.451150000001</v>
      </c>
      <c r="H988" s="2">
        <f t="shared" si="19"/>
        <v>0.43000000016763806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19045.87</v>
      </c>
      <c r="D989" s="1">
        <f>BILANCA!E11</f>
        <v>19045.87</v>
      </c>
      <c r="E989" s="1">
        <v>0</v>
      </c>
      <c r="F989" s="1">
        <v>0</v>
      </c>
      <c r="G989" s="2">
        <f t="shared" si="22"/>
        <v>342.82565999999997</v>
      </c>
      <c r="H989" s="2">
        <f t="shared" si="19"/>
        <v>0.26000000000203727</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3053817.55</v>
      </c>
      <c r="D990" s="1">
        <f>BILANCA!E12</f>
        <v>4159661.0500000007</v>
      </c>
      <c r="E990" s="1">
        <v>0</v>
      </c>
      <c r="F990" s="1">
        <v>0</v>
      </c>
      <c r="G990" s="2">
        <f t="shared" si="22"/>
        <v>79611.977550000011</v>
      </c>
      <c r="H990" s="2">
        <f t="shared" si="19"/>
        <v>0.50000000093132257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2761430.26</v>
      </c>
      <c r="D991" s="1">
        <f>BILANCA!E13</f>
        <v>3489233.6700000004</v>
      </c>
      <c r="E991" s="1">
        <v>0</v>
      </c>
      <c r="F991" s="1">
        <v>0</v>
      </c>
      <c r="G991" s="2">
        <f t="shared" si="22"/>
        <v>77919.180800000002</v>
      </c>
      <c r="H991" s="2">
        <f t="shared" si="19"/>
        <v>0.5899999993853271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41397.769999999997</v>
      </c>
      <c r="D992" s="1">
        <f>BILANCA!E14</f>
        <v>41397.769999999997</v>
      </c>
      <c r="E992" s="1">
        <v>0</v>
      </c>
      <c r="F992" s="1">
        <v>0</v>
      </c>
      <c r="G992" s="2">
        <f t="shared" si="22"/>
        <v>1117.7397899999999</v>
      </c>
      <c r="H992" s="2">
        <f t="shared" si="19"/>
        <v>0.46000000000640284</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199828.51</v>
      </c>
      <c r="D993" s="1">
        <f>BILANCA!E15</f>
        <v>209907.39</v>
      </c>
      <c r="E993" s="1">
        <v>0</v>
      </c>
      <c r="F993" s="1">
        <v>0</v>
      </c>
      <c r="G993" s="2">
        <f t="shared" si="22"/>
        <v>6196.4329000000007</v>
      </c>
      <c r="H993" s="2">
        <f t="shared" si="19"/>
        <v>0.88000000000465661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793283.28</v>
      </c>
      <c r="D994" s="1">
        <f>BILANCA!E16</f>
        <v>969197.87</v>
      </c>
      <c r="E994" s="1">
        <v>0</v>
      </c>
      <c r="F994" s="1">
        <v>0</v>
      </c>
      <c r="G994" s="2">
        <f t="shared" si="22"/>
        <v>30048.469219999999</v>
      </c>
      <c r="H994" s="2">
        <f t="shared" si="19"/>
        <v>0.41000000003259629</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1943472.2</v>
      </c>
      <c r="D995" s="1">
        <f>BILANCA!E17</f>
        <v>2617202.41</v>
      </c>
      <c r="E995" s="1">
        <v>0</v>
      </c>
      <c r="F995" s="1">
        <v>0</v>
      </c>
      <c r="G995" s="2">
        <f t="shared" si="22"/>
        <v>86134.524239999999</v>
      </c>
      <c r="H995" s="2">
        <f t="shared" si="19"/>
        <v>0.61000000010244548</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216551.5</v>
      </c>
      <c r="D996" s="1">
        <f>BILANCA!E18</f>
        <v>348471.77</v>
      </c>
      <c r="E996" s="1">
        <v>0</v>
      </c>
      <c r="F996" s="1">
        <v>0</v>
      </c>
      <c r="G996" s="2">
        <f t="shared" si="22"/>
        <v>11875.435520000001</v>
      </c>
      <c r="H996" s="2">
        <f t="shared" si="19"/>
        <v>0.72999999998137355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154321.85999999999</v>
      </c>
      <c r="D997" s="1">
        <f>BILANCA!E19</f>
        <v>213911.13999999996</v>
      </c>
      <c r="E997" s="1">
        <v>0</v>
      </c>
      <c r="F997" s="1">
        <v>0</v>
      </c>
      <c r="G997" s="2">
        <f t="shared" si="22"/>
        <v>8150.0179599999992</v>
      </c>
      <c r="H997" s="2">
        <f t="shared" si="19"/>
        <v>0.27999999996973202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58698.02</v>
      </c>
      <c r="D998" s="1">
        <f>BILANCA!E20</f>
        <v>62147.57</v>
      </c>
      <c r="E998" s="1">
        <v>0</v>
      </c>
      <c r="F998" s="1">
        <v>0</v>
      </c>
      <c r="G998" s="2">
        <f t="shared" si="22"/>
        <v>2744.8973999999998</v>
      </c>
      <c r="H998" s="2">
        <f t="shared" si="19"/>
        <v>0.44999999999708962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26036.99</v>
      </c>
      <c r="D999" s="1">
        <f>BILANCA!E21</f>
        <v>26417.99</v>
      </c>
      <c r="E999" s="1">
        <v>0</v>
      </c>
      <c r="F999" s="1">
        <v>0</v>
      </c>
      <c r="G999" s="2">
        <f t="shared" si="22"/>
        <v>1261.9675200000001</v>
      </c>
      <c r="H999" s="2">
        <f t="shared" si="19"/>
        <v>1.9999999996798579E-2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11965.74</v>
      </c>
      <c r="D1000" s="1">
        <f>BILANCA!E22</f>
        <v>16229.82</v>
      </c>
      <c r="E1000" s="1">
        <v>0</v>
      </c>
      <c r="F1000" s="1">
        <v>0</v>
      </c>
      <c r="G1000" s="2">
        <f t="shared" si="22"/>
        <v>755.23146000000008</v>
      </c>
      <c r="H1000" s="2">
        <f t="shared" si="19"/>
        <v>0.44000000000050932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3921.42</v>
      </c>
      <c r="D1001" s="1">
        <f>BILANCA!E23</f>
        <v>3921.42</v>
      </c>
      <c r="E1001" s="1">
        <v>0</v>
      </c>
      <c r="F1001" s="1">
        <v>0</v>
      </c>
      <c r="G1001" s="2">
        <f t="shared" si="22"/>
        <v>211.75668000000002</v>
      </c>
      <c r="H1001" s="2">
        <f t="shared" si="19"/>
        <v>0.84000000000014552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11503.78</v>
      </c>
      <c r="E1002" s="1">
        <v>0</v>
      </c>
      <c r="F1002" s="1">
        <v>0</v>
      </c>
      <c r="G1002" s="2">
        <f t="shared" si="22"/>
        <v>437.14364</v>
      </c>
      <c r="H1002" s="2">
        <f t="shared" si="19"/>
        <v>0.21999999999934516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1404.58</v>
      </c>
      <c r="D1003" s="1">
        <f>BILANCA!E25</f>
        <v>16781.93</v>
      </c>
      <c r="E1003" s="1">
        <v>0</v>
      </c>
      <c r="F1003" s="1">
        <v>0</v>
      </c>
      <c r="G1003" s="2">
        <f t="shared" si="22"/>
        <v>699.36879999999996</v>
      </c>
      <c r="H1003" s="2">
        <f t="shared" si="19"/>
        <v>0.48999999999978172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127004.53</v>
      </c>
      <c r="D1004" s="1">
        <f>BILANCA!E26</f>
        <v>193021.96</v>
      </c>
      <c r="E1004" s="1">
        <v>0</v>
      </c>
      <c r="F1004" s="1">
        <v>0</v>
      </c>
      <c r="G1004" s="2">
        <f t="shared" si="22"/>
        <v>10774.017450000001</v>
      </c>
      <c r="H1004" s="2">
        <f t="shared" si="19"/>
        <v>0.51000000000931323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74709.42</v>
      </c>
      <c r="D1006" s="1">
        <f>BILANCA!E28</f>
        <v>116113.33</v>
      </c>
      <c r="E1006" s="1">
        <v>0</v>
      </c>
      <c r="F1006" s="1">
        <v>0</v>
      </c>
      <c r="G1006" s="2">
        <f t="shared" si="22"/>
        <v>7059.5298399999992</v>
      </c>
      <c r="H1006" s="2">
        <f t="shared" si="19"/>
        <v>0.75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124842.83</v>
      </c>
      <c r="E1007" s="1">
        <v>0</v>
      </c>
      <c r="F1007" s="1">
        <v>0</v>
      </c>
      <c r="G1007" s="2">
        <f t="shared" si="22"/>
        <v>5992.4558400000005</v>
      </c>
      <c r="H1007" s="2">
        <f t="shared" si="19"/>
        <v>0.16999999999825377</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4397.37</v>
      </c>
      <c r="D1008" s="1">
        <f>BILANCA!E30</f>
        <v>129240.24</v>
      </c>
      <c r="E1008" s="1">
        <v>0</v>
      </c>
      <c r="F1008" s="1">
        <v>0</v>
      </c>
      <c r="G1008" s="2">
        <f t="shared" si="22"/>
        <v>6571.9462500000009</v>
      </c>
      <c r="H1008" s="2">
        <f t="shared" si="19"/>
        <v>0.61000000000512955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4397.37</v>
      </c>
      <c r="D1012" s="1">
        <f>BILANCA!E34</f>
        <v>4397.41</v>
      </c>
      <c r="E1012" s="1">
        <v>0</v>
      </c>
      <c r="F1012" s="1">
        <v>0</v>
      </c>
      <c r="G1012" s="2">
        <f t="shared" si="22"/>
        <v>382.57351</v>
      </c>
      <c r="H1012" s="2">
        <f t="shared" si="19"/>
        <v>0.77999999999974534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138065.43</v>
      </c>
      <c r="D1023" s="1">
        <f>BILANCA!E45</f>
        <v>331673.41000000003</v>
      </c>
      <c r="E1023" s="1">
        <v>0</v>
      </c>
      <c r="F1023" s="1">
        <v>0</v>
      </c>
      <c r="G1023" s="2">
        <f t="shared" si="22"/>
        <v>32056.490000000005</v>
      </c>
      <c r="H1023" s="2">
        <f t="shared" si="19"/>
        <v>0.84000000002561137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10134.450000000001</v>
      </c>
      <c r="D1025" s="1">
        <f>BILANCA!E47</f>
        <v>10134.450000000001</v>
      </c>
      <c r="E1025" s="1">
        <v>0</v>
      </c>
      <c r="F1025" s="1">
        <v>0</v>
      </c>
      <c r="G1025" s="2">
        <f t="shared" si="22"/>
        <v>1276.9407000000001</v>
      </c>
      <c r="H1025" s="2">
        <f t="shared" si="19"/>
        <v>0.90000000000145519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7299.75</v>
      </c>
      <c r="D1026" s="1">
        <f>BILANCA!E48</f>
        <v>7299.76</v>
      </c>
      <c r="E1026" s="1">
        <v>0</v>
      </c>
      <c r="F1026" s="1">
        <v>0</v>
      </c>
      <c r="G1026" s="2">
        <f t="shared" si="22"/>
        <v>941.66860999999994</v>
      </c>
      <c r="H1026" s="2">
        <f t="shared" si="19"/>
        <v>0.48999999999978172</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220424.75</v>
      </c>
      <c r="D1027" s="1">
        <f>BILANCA!E49</f>
        <v>473497.46</v>
      </c>
      <c r="E1027" s="1">
        <v>0</v>
      </c>
      <c r="F1027" s="1">
        <v>0</v>
      </c>
      <c r="G1027" s="2">
        <f t="shared" si="22"/>
        <v>51366.465479999999</v>
      </c>
      <c r="H1027" s="2">
        <f t="shared" si="19"/>
        <v>0.71000000002095476</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99793.52</v>
      </c>
      <c r="D1028" s="1">
        <f>BILANCA!E50</f>
        <v>159258.26</v>
      </c>
      <c r="E1028" s="1">
        <v>0</v>
      </c>
      <c r="F1028" s="1">
        <v>0</v>
      </c>
      <c r="G1028" s="2">
        <f t="shared" si="22"/>
        <v>18823.951800000003</v>
      </c>
      <c r="H1028" s="2">
        <f t="shared" si="19"/>
        <v>0.74000000000523869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10772.73</v>
      </c>
      <c r="D1032" s="1">
        <f>BILANCA!E54</f>
        <v>11517.91</v>
      </c>
      <c r="E1032" s="1">
        <v>0</v>
      </c>
      <c r="F1032" s="1">
        <v>0</v>
      </c>
      <c r="G1032" s="2">
        <f t="shared" si="22"/>
        <v>1656.61895</v>
      </c>
      <c r="H1032" s="2">
        <f t="shared" si="19"/>
        <v>0.36000000000058208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10772.73</v>
      </c>
      <c r="D1033" s="1">
        <f>BILANCA!E55</f>
        <v>11517.91</v>
      </c>
      <c r="E1033" s="1">
        <v>0</v>
      </c>
      <c r="F1033" s="1">
        <v>0</v>
      </c>
      <c r="G1033" s="2">
        <f t="shared" si="22"/>
        <v>1690.4274999999998</v>
      </c>
      <c r="H1033" s="2">
        <f t="shared" si="19"/>
        <v>0.36000000000058208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954219.68</v>
      </c>
      <c r="D1034" s="1">
        <f>BILANCA!E56</f>
        <v>1035232.63</v>
      </c>
      <c r="E1034" s="1">
        <v>0</v>
      </c>
      <c r="F1034" s="1">
        <v>0</v>
      </c>
      <c r="G1034" s="2">
        <f t="shared" si="22"/>
        <v>154258.93193999998</v>
      </c>
      <c r="H1034" s="2">
        <f t="shared" si="19"/>
        <v>0.68999999994412065</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914451.92</v>
      </c>
      <c r="D1035" s="1">
        <f>BILANCA!E57</f>
        <v>995464.87</v>
      </c>
      <c r="E1035" s="1">
        <v>0</v>
      </c>
      <c r="F1035" s="1">
        <v>0</v>
      </c>
      <c r="G1035" s="2">
        <f t="shared" si="22"/>
        <v>151079.84631999998</v>
      </c>
      <c r="H1035" s="2">
        <f t="shared" si="19"/>
        <v>0.2099999999627471</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27801.98</v>
      </c>
      <c r="D1039" s="1">
        <f>BILANCA!E61</f>
        <v>27801.98</v>
      </c>
      <c r="E1039" s="1">
        <v>0</v>
      </c>
      <c r="F1039" s="1">
        <v>0</v>
      </c>
      <c r="G1039" s="2">
        <f t="shared" si="22"/>
        <v>4670.7326400000002</v>
      </c>
      <c r="H1039" s="2">
        <f t="shared" si="19"/>
        <v>4.0000000000873115E-2</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11965.78</v>
      </c>
      <c r="D1040" s="1">
        <f>BILANCA!E62</f>
        <v>11965.78</v>
      </c>
      <c r="E1040" s="1">
        <v>0</v>
      </c>
      <c r="F1040" s="1">
        <v>0</v>
      </c>
      <c r="G1040" s="2">
        <f t="shared" si="22"/>
        <v>2046.1483800000001</v>
      </c>
      <c r="H1040" s="2">
        <f t="shared" si="19"/>
        <v>0.43999999999869033</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2825403.59</v>
      </c>
      <c r="D1046" s="1">
        <f>BILANCA!E68</f>
        <v>3407693.1399999997</v>
      </c>
      <c r="E1046" s="1">
        <v>0</v>
      </c>
      <c r="F1046" s="1">
        <v>0</v>
      </c>
      <c r="G1046" s="2">
        <f t="shared" si="22"/>
        <v>607369.76180999994</v>
      </c>
      <c r="H1046" s="2">
        <f t="shared" si="19"/>
        <v>0.54999999981373549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622702.68000000005</v>
      </c>
      <c r="D1047" s="1">
        <f>BILANCA!E69</f>
        <v>1346652.18</v>
      </c>
      <c r="E1047" s="1">
        <v>0</v>
      </c>
      <c r="F1047" s="1">
        <v>0</v>
      </c>
      <c r="G1047" s="2">
        <f t="shared" si="22"/>
        <v>212224.45056000003</v>
      </c>
      <c r="H1047" s="2">
        <f t="shared" si="19"/>
        <v>0.49999999988358468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622702.68000000005</v>
      </c>
      <c r="D1048" s="1">
        <f>BILANCA!E70</f>
        <v>1342532.88</v>
      </c>
      <c r="E1048" s="1">
        <v>0</v>
      </c>
      <c r="F1048" s="1">
        <v>0</v>
      </c>
      <c r="G1048" s="2">
        <f t="shared" si="22"/>
        <v>215004.9486</v>
      </c>
      <c r="H1048" s="2">
        <f t="shared" si="19"/>
        <v>0.44000000006053597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622702.68000000005</v>
      </c>
      <c r="D1050" s="1">
        <f>BILANCA!E72</f>
        <v>1342532.88</v>
      </c>
      <c r="E1050" s="1">
        <v>0</v>
      </c>
      <c r="F1050" s="1">
        <v>0</v>
      </c>
      <c r="G1050" s="2">
        <f t="shared" si="22"/>
        <v>221620.48548</v>
      </c>
      <c r="H1050" s="2">
        <f t="shared" si="19"/>
        <v>0.44000000006053597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4119.3</v>
      </c>
      <c r="E1054" s="1">
        <v>0</v>
      </c>
      <c r="F1054" s="1">
        <v>0</v>
      </c>
      <c r="G1054" s="2">
        <f t="shared" si="22"/>
        <v>584.94060000000002</v>
      </c>
      <c r="H1054" s="2">
        <f t="shared" si="19"/>
        <v>0.3000000000001819</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44449.149999999994</v>
      </c>
      <c r="D1056" s="1">
        <f>BILANCA!E78</f>
        <v>9819.17</v>
      </c>
      <c r="E1056" s="1">
        <v>0</v>
      </c>
      <c r="F1056" s="1">
        <v>0</v>
      </c>
      <c r="G1056" s="2">
        <f t="shared" si="22"/>
        <v>4678.3867699999992</v>
      </c>
      <c r="H1056" s="2">
        <f t="shared" si="19"/>
        <v>0.31999999999425199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258.88</v>
      </c>
      <c r="D1062" s="1">
        <f>BILANCA!E84</f>
        <v>0</v>
      </c>
      <c r="E1062" s="1">
        <v>0</v>
      </c>
      <c r="F1062" s="1">
        <v>0</v>
      </c>
      <c r="G1062" s="2">
        <f t="shared" si="22"/>
        <v>20.451519999999999</v>
      </c>
      <c r="H1062" s="2">
        <f t="shared" si="19"/>
        <v>0.12000000000000455</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44190.27</v>
      </c>
      <c r="D1064" s="1">
        <f>BILANCA!E86</f>
        <v>9819.17</v>
      </c>
      <c r="E1064" s="1">
        <v>0</v>
      </c>
      <c r="F1064" s="1">
        <v>0</v>
      </c>
      <c r="G1064" s="2">
        <f t="shared" si="22"/>
        <v>5170.1174099999998</v>
      </c>
      <c r="H1064" s="2">
        <f t="shared" si="19"/>
        <v>0.43999999999687134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404432.94</v>
      </c>
      <c r="D1112" s="1">
        <f>BILANCA!E134</f>
        <v>404432.94</v>
      </c>
      <c r="E1112" s="1">
        <v>0</v>
      </c>
      <c r="F1112" s="1">
        <v>0</v>
      </c>
      <c r="G1112" s="2">
        <f t="shared" si="22"/>
        <v>156515.54778000002</v>
      </c>
      <c r="H1112" s="2">
        <f t="shared" si="23"/>
        <v>0.11999999999534339</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404432.94</v>
      </c>
      <c r="D1113" s="1">
        <f>BILANCA!E135</f>
        <v>404432.94</v>
      </c>
      <c r="E1113" s="1">
        <v>0</v>
      </c>
      <c r="F1113" s="1">
        <v>0</v>
      </c>
      <c r="G1113" s="2">
        <f t="shared" si="22"/>
        <v>157728.84659999999</v>
      </c>
      <c r="H1113" s="2">
        <f t="shared" si="23"/>
        <v>0.11999999999534339</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404432.94</v>
      </c>
      <c r="D1117" s="1">
        <f>BILANCA!E139</f>
        <v>404432.94</v>
      </c>
      <c r="E1117" s="1">
        <v>0</v>
      </c>
      <c r="F1117" s="1">
        <v>0</v>
      </c>
      <c r="G1117" s="2">
        <f t="shared" si="22"/>
        <v>162582.04188</v>
      </c>
      <c r="H1117" s="2">
        <f t="shared" si="23"/>
        <v>0.11999999999534339</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1717208.06</v>
      </c>
      <c r="D1124" s="1">
        <f>BILANCA!E146</f>
        <v>1622881.78</v>
      </c>
      <c r="E1124" s="1">
        <v>0</v>
      </c>
      <c r="F1124" s="1">
        <v>0</v>
      </c>
      <c r="G1124" s="2">
        <f t="shared" si="22"/>
        <v>699778.99841999996</v>
      </c>
      <c r="H1124" s="2">
        <f t="shared" si="23"/>
        <v>0.28000000002793968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301599.21000000002</v>
      </c>
      <c r="D1125" s="1">
        <f>BILANCA!E147</f>
        <v>208435.47</v>
      </c>
      <c r="E1125" s="1">
        <v>0</v>
      </c>
      <c r="F1125" s="1">
        <v>0</v>
      </c>
      <c r="G1125" s="2">
        <f t="shared" si="22"/>
        <v>102022.7613</v>
      </c>
      <c r="H1125" s="2">
        <f t="shared" si="23"/>
        <v>0.68000000002211891</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4055.81</v>
      </c>
      <c r="D1136" s="1">
        <f>BILANCA!E158</f>
        <v>4055.81</v>
      </c>
      <c r="E1136" s="1">
        <v>0</v>
      </c>
      <c r="F1136" s="1">
        <v>0</v>
      </c>
      <c r="G1136" s="2">
        <f t="shared" si="22"/>
        <v>1861.6167899999998</v>
      </c>
      <c r="H1136" s="2">
        <f t="shared" si="23"/>
        <v>0.38000000000010914</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1403257.86</v>
      </c>
      <c r="D1137" s="1">
        <f>BILANCA!E159</f>
        <v>1403249.51</v>
      </c>
      <c r="E1137" s="1">
        <v>0</v>
      </c>
      <c r="F1137" s="1">
        <v>0</v>
      </c>
      <c r="G1137" s="2">
        <f t="shared" si="22"/>
        <v>648302.55952000001</v>
      </c>
      <c r="H1137" s="2">
        <f t="shared" si="23"/>
        <v>0.62999999988824129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8295.18</v>
      </c>
      <c r="D1138" s="1">
        <f>BILANCA!E160</f>
        <v>0</v>
      </c>
      <c r="E1138" s="1">
        <v>0</v>
      </c>
      <c r="F1138" s="1">
        <v>0</v>
      </c>
      <c r="G1138" s="2">
        <f t="shared" si="22"/>
        <v>1285.7529</v>
      </c>
      <c r="H1138" s="2">
        <f t="shared" si="23"/>
        <v>0.18000000000029104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7140.99</v>
      </c>
      <c r="E1140" s="1">
        <v>0</v>
      </c>
      <c r="F1140" s="1">
        <v>0</v>
      </c>
      <c r="G1140" s="2">
        <f t="shared" si="22"/>
        <v>2242.2708600000001</v>
      </c>
      <c r="H1140" s="2">
        <f t="shared" si="23"/>
        <v>1.0000000000218279E-2</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22755.78</v>
      </c>
      <c r="D1142" s="1">
        <f>BILANCA!E164</f>
        <v>23907.07</v>
      </c>
      <c r="E1142" s="1">
        <v>0</v>
      </c>
      <c r="F1142" s="1">
        <v>0</v>
      </c>
      <c r="G1142" s="2">
        <f t="shared" si="22"/>
        <v>11220.61728</v>
      </c>
      <c r="H1142" s="2">
        <f t="shared" si="23"/>
        <v>0.29000000000087311</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22755.78</v>
      </c>
      <c r="D1143" s="1">
        <f>BILANCA!E165</f>
        <v>23907.07</v>
      </c>
      <c r="E1143" s="1">
        <v>0</v>
      </c>
      <c r="F1143" s="1">
        <v>0</v>
      </c>
      <c r="G1143" s="2">
        <f t="shared" si="22"/>
        <v>11291.1872</v>
      </c>
      <c r="H1143" s="2">
        <f t="shared" si="23"/>
        <v>0.29000000000087311</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13854.98</v>
      </c>
      <c r="D1148" s="1">
        <f>BILANCA!E170</f>
        <v>0</v>
      </c>
      <c r="E1148" s="1">
        <v>0</v>
      </c>
      <c r="F1148" s="1">
        <v>0</v>
      </c>
      <c r="G1148" s="2">
        <f t="shared" si="22"/>
        <v>2286.0717</v>
      </c>
      <c r="H1148" s="2">
        <f t="shared" si="23"/>
        <v>2.0000000000436557E-2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13854.98</v>
      </c>
      <c r="D1151" s="1">
        <f>BILANCA!E173</f>
        <v>0</v>
      </c>
      <c r="E1151" s="1">
        <v>0</v>
      </c>
      <c r="F1151" s="1">
        <v>0</v>
      </c>
      <c r="G1151" s="2">
        <f t="shared" si="22"/>
        <v>2327.6366400000002</v>
      </c>
      <c r="H1151" s="2">
        <f t="shared" si="23"/>
        <v>2.0000000000436557E-2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8873229.0600000005</v>
      </c>
      <c r="D1152" s="1">
        <f>BILANCA!E175</f>
        <v>10676628.82</v>
      </c>
      <c r="E1152" s="1">
        <v>0</v>
      </c>
      <c r="F1152" s="1">
        <v>0</v>
      </c>
      <c r="G1152" s="2">
        <f t="shared" si="22"/>
        <v>5108276.2523000007</v>
      </c>
      <c r="H1152" s="2">
        <f t="shared" si="23"/>
        <v>0.24000000022351742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75019.25</v>
      </c>
      <c r="D1153" s="1">
        <f>BILANCA!E176</f>
        <v>517479.74</v>
      </c>
      <c r="E1153" s="1">
        <v>0</v>
      </c>
      <c r="F1153" s="1">
        <v>0</v>
      </c>
      <c r="G1153" s="2">
        <f t="shared" si="22"/>
        <v>188696.3841</v>
      </c>
      <c r="H1153" s="2">
        <f t="shared" si="23"/>
        <v>0.51000000000931323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44635.839999999997</v>
      </c>
      <c r="D1154" s="1">
        <f>BILANCA!E177</f>
        <v>58979.03</v>
      </c>
      <c r="E1154" s="1">
        <v>0</v>
      </c>
      <c r="F1154" s="1">
        <v>0</v>
      </c>
      <c r="G1154" s="2">
        <f t="shared" si="22"/>
        <v>27803.556900000003</v>
      </c>
      <c r="H1154" s="2">
        <f t="shared" si="23"/>
        <v>0.19000000000232831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23883.22</v>
      </c>
      <c r="D1156" s="1">
        <f>BILANCA!E179</f>
        <v>17378.77</v>
      </c>
      <c r="E1156" s="1">
        <v>0</v>
      </c>
      <c r="F1156" s="1">
        <v>0</v>
      </c>
      <c r="G1156" s="2">
        <f t="shared" si="22"/>
        <v>10144.851479999999</v>
      </c>
      <c r="H1156" s="2">
        <f t="shared" si="23"/>
        <v>0.4500000000007276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103.31</v>
      </c>
      <c r="E1157" s="1">
        <v>0</v>
      </c>
      <c r="F1157" s="1">
        <v>0</v>
      </c>
      <c r="G1157" s="2">
        <f t="shared" si="22"/>
        <v>35.951879999999996</v>
      </c>
      <c r="H1157" s="2">
        <f t="shared" si="23"/>
        <v>0.31000000000000227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103.31</v>
      </c>
      <c r="E1160" s="1">
        <v>0</v>
      </c>
      <c r="F1160" s="1">
        <v>0</v>
      </c>
      <c r="G1160" s="2">
        <f t="shared" si="22"/>
        <v>36.571739999999998</v>
      </c>
      <c r="H1160" s="2">
        <f t="shared" si="23"/>
        <v>0.31000000000000227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3830</v>
      </c>
      <c r="E1163" s="1">
        <v>0</v>
      </c>
      <c r="F1163" s="1">
        <v>0</v>
      </c>
      <c r="G1163" s="2">
        <f t="shared" si="22"/>
        <v>1378.8</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172.17</v>
      </c>
      <c r="D1164" s="1">
        <f>BILANCA!E187</f>
        <v>1850</v>
      </c>
      <c r="E1164" s="1">
        <v>0</v>
      </c>
      <c r="F1164" s="1">
        <v>0</v>
      </c>
      <c r="G1164" s="2">
        <f t="shared" si="22"/>
        <v>700.86276999999995</v>
      </c>
      <c r="H1164" s="2">
        <f t="shared" si="23"/>
        <v>0.16999999999998749</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20580.45</v>
      </c>
      <c r="D1165" s="1">
        <f>BILANCA!E188</f>
        <v>35816.949999999997</v>
      </c>
      <c r="E1165" s="1">
        <v>0</v>
      </c>
      <c r="F1165" s="1">
        <v>0</v>
      </c>
      <c r="G1165" s="2">
        <f t="shared" si="22"/>
        <v>16783.011699999999</v>
      </c>
      <c r="H1165" s="2">
        <f t="shared" si="23"/>
        <v>0.50000000000363798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12510.62</v>
      </c>
      <c r="D1166" s="1">
        <f>BILANCA!E189</f>
        <v>75026.509999999995</v>
      </c>
      <c r="E1166" s="1">
        <v>0</v>
      </c>
      <c r="F1166" s="1">
        <v>0</v>
      </c>
      <c r="G1166" s="2">
        <f t="shared" si="22"/>
        <v>29749.146119999998</v>
      </c>
      <c r="H1166" s="2">
        <f t="shared" si="23"/>
        <v>0.87000000000443833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17872.79</v>
      </c>
      <c r="D1183" s="1">
        <f>BILANCA!E206</f>
        <v>383474.2</v>
      </c>
      <c r="E1183" s="1">
        <v>0</v>
      </c>
      <c r="F1183" s="1">
        <v>0</v>
      </c>
      <c r="G1183" s="2">
        <f t="shared" si="22"/>
        <v>156964.23800000001</v>
      </c>
      <c r="H1183" s="2">
        <f t="shared" si="23"/>
        <v>0.41000000001076842</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17872.79</v>
      </c>
      <c r="D1184" s="1">
        <f>BILANCA!E207</f>
        <v>383474.2</v>
      </c>
      <c r="E1184" s="1">
        <v>0</v>
      </c>
      <c r="F1184" s="1">
        <v>0</v>
      </c>
      <c r="G1184" s="2">
        <f t="shared" si="22"/>
        <v>157749.05919000003</v>
      </c>
      <c r="H1184" s="2">
        <f t="shared" si="23"/>
        <v>0.41000000001076842</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372322.21</v>
      </c>
      <c r="E1189" s="1">
        <v>0</v>
      </c>
      <c r="F1189" s="1">
        <v>0</v>
      </c>
      <c r="G1189" s="2">
        <f t="shared" si="22"/>
        <v>153396.75052</v>
      </c>
      <c r="H1189" s="2">
        <f t="shared" si="23"/>
        <v>0.21000000002095476</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17872.79</v>
      </c>
      <c r="D1194" s="1">
        <f>BILANCA!E217</f>
        <v>11151.99</v>
      </c>
      <c r="E1194" s="1">
        <v>0</v>
      </c>
      <c r="F1194" s="1">
        <v>0</v>
      </c>
      <c r="G1194" s="2">
        <f t="shared" si="22"/>
        <v>8477.2984699999997</v>
      </c>
      <c r="H1194" s="2">
        <f t="shared" si="23"/>
        <v>0.21999999999934516</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8798209.8100000005</v>
      </c>
      <c r="D1214" s="1">
        <f>BILANCA!E237</f>
        <v>10159149.08</v>
      </c>
      <c r="E1214" s="1">
        <v>0</v>
      </c>
      <c r="F1214" s="1">
        <v>0</v>
      </c>
      <c r="G1214" s="2">
        <f t="shared" si="22"/>
        <v>6725913.341070001</v>
      </c>
      <c r="H1214" s="2">
        <f t="shared" si="23"/>
        <v>0.26999999955296516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5427155.5100000007</v>
      </c>
      <c r="D1215" s="1">
        <f>BILANCA!E238</f>
        <v>7289894.4199999999</v>
      </c>
      <c r="E1215" s="1">
        <v>0</v>
      </c>
      <c r="F1215" s="1">
        <v>0</v>
      </c>
      <c r="G1215" s="2">
        <f t="shared" si="22"/>
        <v>4641611.0892000003</v>
      </c>
      <c r="H1215" s="2">
        <f t="shared" si="23"/>
        <v>0.90999999921768904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5565050.9200000009</v>
      </c>
      <c r="D1216" s="1">
        <f>BILANCA!E239</f>
        <v>7673368.6200000001</v>
      </c>
      <c r="E1216" s="1">
        <v>0</v>
      </c>
      <c r="F1216" s="1">
        <v>0</v>
      </c>
      <c r="G1216" s="2">
        <f t="shared" si="22"/>
        <v>4872446.6412800001</v>
      </c>
      <c r="H1216" s="2">
        <f t="shared" si="23"/>
        <v>0.45999999903142452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5074559.9800000004</v>
      </c>
      <c r="D1217" s="1">
        <f>BILANCA!E240</f>
        <v>7268935.6799999997</v>
      </c>
      <c r="E1217" s="1">
        <v>0</v>
      </c>
      <c r="F1217" s="1">
        <v>0</v>
      </c>
      <c r="G1217" s="2">
        <f t="shared" si="22"/>
        <v>4589308.9335600007</v>
      </c>
      <c r="H1217" s="2">
        <f t="shared" si="23"/>
        <v>0.33999999985098839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490490.94</v>
      </c>
      <c r="D1218" s="1">
        <f>BILANCA!E241</f>
        <v>404432.94</v>
      </c>
      <c r="E1218" s="1">
        <v>0</v>
      </c>
      <c r="F1218" s="1">
        <v>0</v>
      </c>
      <c r="G1218" s="2">
        <f t="shared" si="22"/>
        <v>305348.85269999999</v>
      </c>
      <c r="H1218" s="2">
        <f t="shared" si="23"/>
        <v>0.11999999999534339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137895.41</v>
      </c>
      <c r="D1219" s="1">
        <f>BILANCA!E242</f>
        <v>383474.2</v>
      </c>
      <c r="E1219" s="1">
        <v>0</v>
      </c>
      <c r="F1219" s="1">
        <v>0</v>
      </c>
      <c r="G1219" s="2">
        <f t="shared" si="22"/>
        <v>213543.13915999999</v>
      </c>
      <c r="H1219" s="2">
        <f t="shared" si="23"/>
        <v>0.61000000001513399</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125446.55</v>
      </c>
      <c r="D1220" s="1">
        <f>BILANCA!E243</f>
        <v>11151.99</v>
      </c>
      <c r="E1220" s="1">
        <v>0</v>
      </c>
      <c r="F1220" s="1">
        <v>0</v>
      </c>
      <c r="G1220" s="2">
        <f t="shared" si="22"/>
        <v>35016.875610000003</v>
      </c>
      <c r="H1220" s="2">
        <f t="shared" si="23"/>
        <v>0.4599999999973079</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12448.86</v>
      </c>
      <c r="D1221" s="1">
        <f>BILANCA!E244</f>
        <v>372322.21</v>
      </c>
      <c r="E1221" s="1">
        <v>0</v>
      </c>
      <c r="F1221" s="1">
        <v>0</v>
      </c>
      <c r="G1221" s="2">
        <f t="shared" si="22"/>
        <v>180188.20064</v>
      </c>
      <c r="H1221" s="2">
        <f t="shared" si="23"/>
        <v>0.35000000002037268</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545868.76</v>
      </c>
      <c r="D1222" s="1">
        <f>BILANCA!E245</f>
        <v>1222465.81</v>
      </c>
      <c r="E1222" s="1">
        <v>0</v>
      </c>
      <c r="F1222" s="1">
        <v>0</v>
      </c>
      <c r="G1222" s="2">
        <f t="shared" si="22"/>
        <v>714801.29081999999</v>
      </c>
      <c r="H1222" s="2">
        <f t="shared" si="23"/>
        <v>0.42999999993480742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545868.76</v>
      </c>
      <c r="D1223" s="1">
        <f>BILANCA!E246</f>
        <v>1222465.81</v>
      </c>
      <c r="E1223" s="1">
        <v>0</v>
      </c>
      <c r="F1223" s="1">
        <v>0</v>
      </c>
      <c r="G1223" s="2">
        <f t="shared" si="22"/>
        <v>717792.09120000002</v>
      </c>
      <c r="H1223" s="2">
        <f t="shared" si="23"/>
        <v>0.42999999993480742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545868.76</v>
      </c>
      <c r="D1224" s="1">
        <f>BILANCA!E247</f>
        <v>1222465.81</v>
      </c>
      <c r="E1224" s="1">
        <v>0</v>
      </c>
      <c r="F1224" s="1">
        <v>0</v>
      </c>
      <c r="G1224" s="2">
        <f t="shared" si="22"/>
        <v>720782.89157999994</v>
      </c>
      <c r="H1224" s="2">
        <f t="shared" si="23"/>
        <v>0.42999999993480742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2536242.41</v>
      </c>
      <c r="D1232" s="1">
        <f>BILANCA!E255</f>
        <v>1622881.78</v>
      </c>
      <c r="E1232" s="1">
        <v>0</v>
      </c>
      <c r="F1232" s="1">
        <v>0</v>
      </c>
      <c r="G1232" s="2">
        <f t="shared" si="22"/>
        <v>1439719.4865300001</v>
      </c>
      <c r="H1232" s="2">
        <f t="shared" si="23"/>
        <v>0.63000000012107193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288943.13</v>
      </c>
      <c r="D1233" s="1">
        <f>BILANCA!E256</f>
        <v>23907.07</v>
      </c>
      <c r="E1233" s="1">
        <v>0</v>
      </c>
      <c r="F1233" s="1">
        <v>0</v>
      </c>
      <c r="G1233" s="2">
        <f t="shared" si="22"/>
        <v>84189.317500000005</v>
      </c>
      <c r="H1233" s="2">
        <f t="shared" si="23"/>
        <v>0.20000000000436557</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1717208.06</v>
      </c>
      <c r="D1240" s="1">
        <f>BILANCA!E264</f>
        <v>1622881.78</v>
      </c>
      <c r="E1240" s="1">
        <v>0</v>
      </c>
      <c r="F1240" s="1">
        <v>0</v>
      </c>
      <c r="G1240" s="2">
        <f t="shared" si="22"/>
        <v>1275483.70634</v>
      </c>
      <c r="H1240" s="2">
        <f t="shared" si="23"/>
        <v>0.28000000002793968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22755.78</v>
      </c>
      <c r="D1242" s="1">
        <f>BILANCA!E266</f>
        <v>23907.07</v>
      </c>
      <c r="E1242" s="1">
        <v>0</v>
      </c>
      <c r="F1242" s="1">
        <v>0</v>
      </c>
      <c r="G1242" s="2">
        <f t="shared" ref="G1242:G1479" si="24">B1242/1000*C1242+B1242/500*D1242</f>
        <v>18277.609280000001</v>
      </c>
      <c r="H1242" s="2">
        <f t="shared" si="23"/>
        <v>0.29000000000087311</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44190.27</v>
      </c>
      <c r="D1247" s="1">
        <f>BILANCA!E271</f>
        <v>9819.17</v>
      </c>
      <c r="E1247" s="1">
        <v>0</v>
      </c>
      <c r="F1247" s="1">
        <v>0</v>
      </c>
      <c r="G1247" s="2">
        <f t="shared" si="24"/>
        <v>16850.75304</v>
      </c>
      <c r="H1247" s="2">
        <f t="shared" si="23"/>
        <v>0.43999999999687134</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44635.839999999997</v>
      </c>
      <c r="D1263" s="1">
        <f>BILANCA!E287</f>
        <v>58979.03</v>
      </c>
      <c r="E1263" s="1">
        <v>0</v>
      </c>
      <c r="F1263" s="1">
        <v>0</v>
      </c>
      <c r="G1263" s="2">
        <f t="shared" si="24"/>
        <v>45526.292000000001</v>
      </c>
      <c r="H1263" s="2">
        <f t="shared" si="23"/>
        <v>0.19000000000232831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12510.62</v>
      </c>
      <c r="D1265" s="1">
        <f>BILANCA!E289</f>
        <v>75026.509999999995</v>
      </c>
      <c r="E1265" s="1">
        <v>0</v>
      </c>
      <c r="F1265" s="1">
        <v>0</v>
      </c>
      <c r="G1265" s="2">
        <f t="shared" si="24"/>
        <v>45842.946479999991</v>
      </c>
      <c r="H1265" s="2">
        <f t="shared" si="23"/>
        <v>0.87000000000443833</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17872.79</v>
      </c>
      <c r="D1269" s="1">
        <f>BILANCA!E293</f>
        <v>383474.2</v>
      </c>
      <c r="E1269" s="1">
        <v>0</v>
      </c>
      <c r="F1269" s="1">
        <v>0</v>
      </c>
      <c r="G1269" s="2">
        <f t="shared" si="24"/>
        <v>224458.86033999998</v>
      </c>
      <c r="H1269" s="2">
        <f t="shared" si="23"/>
        <v>0.41000000001076842</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60444.73</v>
      </c>
      <c r="D1299" s="6">
        <f>'RAS-funkcijski'!E5</f>
        <v>64636.77</v>
      </c>
      <c r="E1299" s="6">
        <v>0</v>
      </c>
      <c r="F1299" s="6">
        <v>0</v>
      </c>
      <c r="G1299" s="7">
        <f t="shared" si="24"/>
        <v>189.71827000000002</v>
      </c>
      <c r="H1299" s="7">
        <f t="shared" si="23"/>
        <v>0.5</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60444.73</v>
      </c>
      <c r="D1300" s="1">
        <f>'RAS-funkcijski'!E6</f>
        <v>64636.77</v>
      </c>
      <c r="E1300" s="1">
        <v>0</v>
      </c>
      <c r="F1300" s="1">
        <v>0</v>
      </c>
      <c r="G1300" s="2">
        <f t="shared" si="24"/>
        <v>379.43654000000004</v>
      </c>
      <c r="H1300" s="2">
        <f t="shared" si="23"/>
        <v>0.5</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60444.73</v>
      </c>
      <c r="D1301" s="1">
        <f>'RAS-funkcijski'!E7</f>
        <v>64636.77</v>
      </c>
      <c r="E1301" s="1">
        <v>0</v>
      </c>
      <c r="F1301" s="1">
        <v>0</v>
      </c>
      <c r="G1301" s="2">
        <f t="shared" si="24"/>
        <v>569.15481</v>
      </c>
      <c r="H1301" s="2">
        <f t="shared" si="23"/>
        <v>0.5</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45052.909999999996</v>
      </c>
      <c r="D1322" s="1">
        <f>'RAS-funkcijski'!E28</f>
        <v>49525</v>
      </c>
      <c r="E1322" s="1">
        <v>0</v>
      </c>
      <c r="F1322" s="1">
        <v>0</v>
      </c>
      <c r="G1322" s="2">
        <f t="shared" si="24"/>
        <v>3458.4698400000002</v>
      </c>
      <c r="H1322" s="2">
        <f t="shared" si="23"/>
        <v>9.0000000003783498E-2</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44787.46</v>
      </c>
      <c r="D1324" s="1">
        <f>'RAS-funkcijski'!E30</f>
        <v>45000</v>
      </c>
      <c r="E1324" s="1">
        <v>0</v>
      </c>
      <c r="F1324" s="1">
        <v>0</v>
      </c>
      <c r="G1324" s="2">
        <f t="shared" si="24"/>
        <v>3504.4739600000003</v>
      </c>
      <c r="H1324" s="2">
        <f t="shared" si="23"/>
        <v>0.45999999999912689</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265.45</v>
      </c>
      <c r="D1328" s="1">
        <f>'RAS-funkcijski'!E34</f>
        <v>4525</v>
      </c>
      <c r="E1328" s="1">
        <v>0</v>
      </c>
      <c r="F1328" s="1">
        <v>0</v>
      </c>
      <c r="G1328" s="2">
        <f t="shared" si="24"/>
        <v>279.46350000000001</v>
      </c>
      <c r="H1328" s="2">
        <f t="shared" si="23"/>
        <v>0.44999999999998863</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363935.63</v>
      </c>
      <c r="D1329" s="1">
        <f>'RAS-funkcijski'!E35</f>
        <v>585765.26</v>
      </c>
      <c r="E1329" s="1">
        <v>0</v>
      </c>
      <c r="F1329" s="1">
        <v>0</v>
      </c>
      <c r="G1329" s="2">
        <f t="shared" si="24"/>
        <v>47599.450649999999</v>
      </c>
      <c r="H1329" s="2">
        <f t="shared" si="23"/>
        <v>0.63000000000465661</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362608.4</v>
      </c>
      <c r="D1330" s="1">
        <f>'RAS-funkcijski'!E36</f>
        <v>532711.96</v>
      </c>
      <c r="E1330" s="1">
        <v>0</v>
      </c>
      <c r="F1330" s="1">
        <v>0</v>
      </c>
      <c r="G1330" s="2">
        <f t="shared" si="24"/>
        <v>45697.034240000001</v>
      </c>
      <c r="H1330" s="2">
        <f t="shared" si="23"/>
        <v>0.44000000006053597</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362608.4</v>
      </c>
      <c r="D1332" s="1">
        <f>'RAS-funkcijski'!E38</f>
        <v>532711.96</v>
      </c>
      <c r="E1332" s="1">
        <v>0</v>
      </c>
      <c r="F1332" s="1">
        <v>0</v>
      </c>
      <c r="G1332" s="2">
        <f t="shared" si="24"/>
        <v>48553.098880000005</v>
      </c>
      <c r="H1332" s="2">
        <f t="shared" si="23"/>
        <v>0.44000000006053597</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36611.89</v>
      </c>
      <c r="E1348" s="1">
        <v>0</v>
      </c>
      <c r="F1348" s="1">
        <v>0</v>
      </c>
      <c r="G1348" s="2">
        <f t="shared" si="24"/>
        <v>3661.1890000000003</v>
      </c>
      <c r="H1348" s="2">
        <f t="shared" si="27"/>
        <v>0.11000000000058208</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36611.89</v>
      </c>
      <c r="E1350" s="1">
        <v>0</v>
      </c>
      <c r="F1350" s="1">
        <v>0</v>
      </c>
      <c r="G1350" s="2">
        <f t="shared" si="24"/>
        <v>3807.6365599999999</v>
      </c>
      <c r="H1350" s="2">
        <f t="shared" si="27"/>
        <v>0.11000000000058208</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1327.23</v>
      </c>
      <c r="D1355" s="1">
        <f>'RAS-funkcijski'!E61</f>
        <v>16441.41</v>
      </c>
      <c r="E1355" s="1">
        <v>0</v>
      </c>
      <c r="F1355" s="1">
        <v>0</v>
      </c>
      <c r="G1355" s="2">
        <f t="shared" si="24"/>
        <v>1949.9728500000001</v>
      </c>
      <c r="H1355" s="2">
        <f t="shared" si="27"/>
        <v>0.63999999999987267</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1327.23</v>
      </c>
      <c r="D1358" s="1">
        <f>'RAS-funkcijski'!E64</f>
        <v>16441.41</v>
      </c>
      <c r="E1358" s="1">
        <v>0</v>
      </c>
      <c r="F1358" s="1">
        <v>0</v>
      </c>
      <c r="G1358" s="2">
        <f t="shared" si="24"/>
        <v>2052.6030000000001</v>
      </c>
      <c r="H1358" s="2">
        <f t="shared" si="27"/>
        <v>0.63999999999987267</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54581.85</v>
      </c>
      <c r="D1369" s="1">
        <f>'RAS-funkcijski'!E75</f>
        <v>118953.36</v>
      </c>
      <c r="E1369" s="1">
        <v>0</v>
      </c>
      <c r="F1369" s="1">
        <v>0</v>
      </c>
      <c r="G1369" s="2">
        <f t="shared" si="24"/>
        <v>20766.688469999997</v>
      </c>
      <c r="H1369" s="2">
        <f t="shared" si="27"/>
        <v>0.51000000000203727</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54581.85</v>
      </c>
      <c r="D1370" s="1">
        <f>'RAS-funkcijski'!E76</f>
        <v>118953.36</v>
      </c>
      <c r="E1370" s="1">
        <v>0</v>
      </c>
      <c r="F1370" s="1">
        <v>0</v>
      </c>
      <c r="G1370" s="2">
        <f t="shared" si="24"/>
        <v>21059.177039999999</v>
      </c>
      <c r="H1370" s="2">
        <f t="shared" si="27"/>
        <v>0.51000000000203727</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1238616.3499999999</v>
      </c>
      <c r="D1376" s="1">
        <f>'RAS-funkcijski'!E82</f>
        <v>1675438.48</v>
      </c>
      <c r="E1376" s="1">
        <v>0</v>
      </c>
      <c r="F1376" s="1">
        <v>0</v>
      </c>
      <c r="G1376" s="2">
        <f t="shared" si="24"/>
        <v>357980.47817999998</v>
      </c>
      <c r="H1376" s="2">
        <f t="shared" si="27"/>
        <v>0.82999999984167516</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1010337.32</v>
      </c>
      <c r="D1378" s="1">
        <f>'RAS-funkcijski'!E84</f>
        <v>1621064.68</v>
      </c>
      <c r="E1378" s="1">
        <v>0</v>
      </c>
      <c r="F1378" s="1">
        <v>0</v>
      </c>
      <c r="G1378" s="2">
        <f t="shared" si="24"/>
        <v>340197.33439999999</v>
      </c>
      <c r="H1378" s="2">
        <f t="shared" si="27"/>
        <v>0.64000000001396984</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6024.25</v>
      </c>
      <c r="D1379" s="1">
        <f>'RAS-funkcijski'!E85</f>
        <v>0</v>
      </c>
      <c r="E1379" s="1">
        <v>0</v>
      </c>
      <c r="F1379" s="1">
        <v>0</v>
      </c>
      <c r="G1379" s="2">
        <f t="shared" si="24"/>
        <v>487.96424999999999</v>
      </c>
      <c r="H1379" s="2">
        <f t="shared" si="27"/>
        <v>0.25</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222254.78</v>
      </c>
      <c r="D1380" s="1">
        <f>'RAS-funkcijski'!E86</f>
        <v>54373.8</v>
      </c>
      <c r="E1380" s="1">
        <v>0</v>
      </c>
      <c r="F1380" s="1">
        <v>0</v>
      </c>
      <c r="G1380" s="2">
        <f t="shared" si="24"/>
        <v>27142.195160000003</v>
      </c>
      <c r="H1380" s="2">
        <f t="shared" si="27"/>
        <v>0.41999999999825377</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21078.14</v>
      </c>
      <c r="D1401" s="1">
        <f>'RAS-funkcijski'!E107</f>
        <v>31531.599999999999</v>
      </c>
      <c r="E1401" s="1">
        <v>0</v>
      </c>
      <c r="F1401" s="1">
        <v>0</v>
      </c>
      <c r="G1401" s="2">
        <f t="shared" si="24"/>
        <v>8666.5580199999986</v>
      </c>
      <c r="H1401" s="2">
        <f t="shared" si="27"/>
        <v>0.54000000000087311</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8339.5499999999993</v>
      </c>
      <c r="D1402" s="1">
        <f>'RAS-funkcijski'!E108</f>
        <v>12629.92</v>
      </c>
      <c r="E1402" s="1">
        <v>0</v>
      </c>
      <c r="F1402" s="1">
        <v>0</v>
      </c>
      <c r="G1402" s="2">
        <f t="shared" si="24"/>
        <v>3494.3365599999997</v>
      </c>
      <c r="H1402" s="2">
        <f t="shared" si="27"/>
        <v>0.53000000000065484</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10321.620000000001</v>
      </c>
      <c r="D1403" s="1">
        <f>'RAS-funkcijski'!E109</f>
        <v>9161.1299999999992</v>
      </c>
      <c r="E1403" s="1">
        <v>0</v>
      </c>
      <c r="F1403" s="1">
        <v>0</v>
      </c>
      <c r="G1403" s="2">
        <f t="shared" si="24"/>
        <v>3007.6073999999999</v>
      </c>
      <c r="H1403" s="2">
        <f t="shared" si="27"/>
        <v>0.50999999999839929</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2416.9699999999998</v>
      </c>
      <c r="D1405" s="1">
        <f>'RAS-funkcijski'!E111</f>
        <v>9740.5499999999993</v>
      </c>
      <c r="E1405" s="1">
        <v>0</v>
      </c>
      <c r="F1405" s="1">
        <v>0</v>
      </c>
      <c r="G1405" s="2">
        <f t="shared" si="24"/>
        <v>2343.0934899999997</v>
      </c>
      <c r="H1405" s="2">
        <f t="shared" si="27"/>
        <v>0.48000000000092768</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22128.010000000002</v>
      </c>
      <c r="D1408" s="1">
        <f>'RAS-funkcijski'!E114</f>
        <v>100189.19999999998</v>
      </c>
      <c r="E1408" s="1">
        <v>0</v>
      </c>
      <c r="F1408" s="1">
        <v>0</v>
      </c>
      <c r="G1408" s="2">
        <f t="shared" si="24"/>
        <v>24475.705099999996</v>
      </c>
      <c r="H1408" s="2">
        <f t="shared" si="27"/>
        <v>0.20999999998457497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10448.4</v>
      </c>
      <c r="D1409" s="1">
        <f>'RAS-funkcijski'!E115</f>
        <v>91486.239999999991</v>
      </c>
      <c r="E1409" s="1">
        <v>0</v>
      </c>
      <c r="F1409" s="1">
        <v>0</v>
      </c>
      <c r="G1409" s="2">
        <f t="shared" si="24"/>
        <v>21469.717680000002</v>
      </c>
      <c r="H1409" s="2">
        <f t="shared" si="27"/>
        <v>0.63999999999032298</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61950.34</v>
      </c>
      <c r="E1410" s="1">
        <v>0</v>
      </c>
      <c r="F1410" s="1">
        <v>0</v>
      </c>
      <c r="G1410" s="2">
        <f t="shared" si="24"/>
        <v>13876.87616</v>
      </c>
      <c r="H1410" s="2">
        <f t="shared" si="27"/>
        <v>0.33999999999650754</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10448.4</v>
      </c>
      <c r="D1411" s="1">
        <f>'RAS-funkcijski'!E117</f>
        <v>29535.9</v>
      </c>
      <c r="E1411" s="1">
        <v>0</v>
      </c>
      <c r="F1411" s="1">
        <v>0</v>
      </c>
      <c r="G1411" s="2">
        <f t="shared" si="24"/>
        <v>7855.7826000000005</v>
      </c>
      <c r="H1411" s="2">
        <f t="shared" si="27"/>
        <v>0.49999999999818101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11679.61</v>
      </c>
      <c r="D1422" s="1">
        <f>'RAS-funkcijski'!E128</f>
        <v>8702.9599999999991</v>
      </c>
      <c r="E1422" s="1">
        <v>0</v>
      </c>
      <c r="F1422" s="1">
        <v>0</v>
      </c>
      <c r="G1422" s="2">
        <f t="shared" si="24"/>
        <v>3606.6057199999996</v>
      </c>
      <c r="H1422" s="2">
        <f t="shared" si="27"/>
        <v>0.43000000000029104</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92014.69</v>
      </c>
      <c r="D1423" s="1">
        <f>'RAS-funkcijski'!E129</f>
        <v>110944.04000000001</v>
      </c>
      <c r="E1423" s="1">
        <v>0</v>
      </c>
      <c r="F1423" s="1">
        <v>0</v>
      </c>
      <c r="G1423" s="2">
        <f t="shared" si="24"/>
        <v>39237.846250000002</v>
      </c>
      <c r="H1423" s="2">
        <f t="shared" si="27"/>
        <v>0.35000000000582077</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796.34</v>
      </c>
      <c r="D1424" s="1">
        <f>'RAS-funkcijski'!E130</f>
        <v>1729.63</v>
      </c>
      <c r="E1424" s="1">
        <v>0</v>
      </c>
      <c r="F1424" s="1">
        <v>0</v>
      </c>
      <c r="G1424" s="2">
        <f t="shared" si="24"/>
        <v>536.2056</v>
      </c>
      <c r="H1424" s="2">
        <f t="shared" si="27"/>
        <v>0.70999999999992269</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796.34</v>
      </c>
      <c r="D1426" s="1">
        <f>'RAS-funkcijski'!E132</f>
        <v>1729.63</v>
      </c>
      <c r="E1426" s="1">
        <v>0</v>
      </c>
      <c r="F1426" s="1">
        <v>0</v>
      </c>
      <c r="G1426" s="2">
        <f t="shared" si="24"/>
        <v>544.71680000000003</v>
      </c>
      <c r="H1426" s="2">
        <f t="shared" si="27"/>
        <v>0.70999999999992269</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31750</v>
      </c>
      <c r="E1427" s="1">
        <v>0</v>
      </c>
      <c r="F1427" s="1">
        <v>0</v>
      </c>
      <c r="G1427" s="2">
        <f t="shared" si="24"/>
        <v>8191.5</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7565.15</v>
      </c>
      <c r="D1429" s="1">
        <f>'RAS-funkcijski'!E135</f>
        <v>8494.2999999999993</v>
      </c>
      <c r="E1429" s="1">
        <v>0</v>
      </c>
      <c r="F1429" s="1">
        <v>0</v>
      </c>
      <c r="G1429" s="2">
        <f t="shared" si="24"/>
        <v>3216.5412499999998</v>
      </c>
      <c r="H1429" s="2">
        <f t="shared" si="27"/>
        <v>0.44999999999890861</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61076.76</v>
      </c>
      <c r="D1432" s="1">
        <f>'RAS-funkcijski'!E138</f>
        <v>47132.160000000003</v>
      </c>
      <c r="E1432" s="1">
        <v>0</v>
      </c>
      <c r="F1432" s="1">
        <v>0</v>
      </c>
      <c r="G1432" s="2">
        <f t="shared" si="24"/>
        <v>20815.704720000002</v>
      </c>
      <c r="H1432" s="2">
        <f t="shared" si="27"/>
        <v>0.40000000000145519</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22576.44</v>
      </c>
      <c r="D1434" s="1">
        <f>'RAS-funkcijski'!E140</f>
        <v>21837.95</v>
      </c>
      <c r="E1434" s="1">
        <v>0</v>
      </c>
      <c r="F1434" s="1">
        <v>0</v>
      </c>
      <c r="G1434" s="2">
        <f t="shared" si="24"/>
        <v>9010.3182400000005</v>
      </c>
      <c r="H1434" s="2">
        <f t="shared" si="27"/>
        <v>0.48999999999796273</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1897852.3099999996</v>
      </c>
      <c r="D1435" s="13">
        <f>'RAS-funkcijski'!E141</f>
        <v>2736983.7100000004</v>
      </c>
      <c r="E1435" s="13">
        <v>0</v>
      </c>
      <c r="F1435" s="13">
        <v>0</v>
      </c>
      <c r="G1435" s="14">
        <f t="shared" si="24"/>
        <v>1009939.3030100001</v>
      </c>
      <c r="H1435" s="14">
        <f t="shared" si="27"/>
        <v>0.59999999916180968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55004.55</v>
      </c>
      <c r="D1480" s="6"/>
      <c r="E1480" s="6">
        <v>0</v>
      </c>
      <c r="F1480" s="6">
        <v>0</v>
      </c>
      <c r="G1480" s="7">
        <f t="shared" ref="G1480:G1580" si="34">B1480/1000*C1480</f>
        <v>55.004550000000002</v>
      </c>
      <c r="H1480" s="7">
        <f t="shared" ref="H1480:H1580" si="35">ABS(C1480-ROUND(C1480,0))</f>
        <v>0.44999999999708962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3343594.2199999997</v>
      </c>
      <c r="D1481" s="1">
        <v>0</v>
      </c>
      <c r="E1481" s="1">
        <v>0</v>
      </c>
      <c r="F1481" s="1">
        <v>0</v>
      </c>
      <c r="G1481" s="2">
        <f t="shared" si="34"/>
        <v>6687.1884399999999</v>
      </c>
      <c r="H1481" s="2">
        <f t="shared" si="35"/>
        <v>0.21999999973922968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1449615.97</v>
      </c>
      <c r="D1483" s="1">
        <v>0</v>
      </c>
      <c r="E1483" s="1">
        <v>0</v>
      </c>
      <c r="F1483" s="1">
        <v>0</v>
      </c>
      <c r="G1483" s="2">
        <f t="shared" si="34"/>
        <v>5798.4638800000002</v>
      </c>
      <c r="H1483" s="2">
        <f t="shared" si="35"/>
        <v>3.0000000027939677E-2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220018.69</v>
      </c>
      <c r="D1484" s="1">
        <v>0</v>
      </c>
      <c r="E1484" s="1">
        <v>0</v>
      </c>
      <c r="F1484" s="1">
        <v>0</v>
      </c>
      <c r="G1484" s="2">
        <f t="shared" si="34"/>
        <v>1100.0934500000001</v>
      </c>
      <c r="H1484" s="2">
        <f t="shared" si="35"/>
        <v>0.30999999999767169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795618.51</v>
      </c>
      <c r="D1485" s="1">
        <v>0</v>
      </c>
      <c r="E1485" s="1">
        <v>0</v>
      </c>
      <c r="F1485" s="1">
        <v>0</v>
      </c>
      <c r="G1485" s="2">
        <f t="shared" si="34"/>
        <v>4773.7110600000005</v>
      </c>
      <c r="H1485" s="2">
        <f t="shared" si="35"/>
        <v>0.48999999999068677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3826.21</v>
      </c>
      <c r="D1486" s="1">
        <v>0</v>
      </c>
      <c r="E1486" s="1">
        <v>0</v>
      </c>
      <c r="F1486" s="1">
        <v>0</v>
      </c>
      <c r="G1486" s="2">
        <f t="shared" si="34"/>
        <v>26.783470000000001</v>
      </c>
      <c r="H1486" s="2">
        <f t="shared" si="35"/>
        <v>0.21000000000003638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13500</v>
      </c>
      <c r="D1488" s="1">
        <v>0</v>
      </c>
      <c r="E1488" s="1">
        <v>0</v>
      </c>
      <c r="F1488" s="1">
        <v>0</v>
      </c>
      <c r="G1488" s="2">
        <f>B1488/1000*C1488</f>
        <v>121.49999999999999</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85572.75</v>
      </c>
      <c r="D1489" s="1">
        <v>0</v>
      </c>
      <c r="E1489" s="1">
        <v>0</v>
      </c>
      <c r="F1489" s="1">
        <v>0</v>
      </c>
      <c r="G1489" s="2">
        <f t="shared" si="34"/>
        <v>855.72749999999996</v>
      </c>
      <c r="H1489" s="2">
        <f t="shared" si="35"/>
        <v>0.25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96791.51</v>
      </c>
      <c r="D1490" s="1">
        <v>0</v>
      </c>
      <c r="E1490" s="1">
        <v>0</v>
      </c>
      <c r="F1490" s="1">
        <v>0</v>
      </c>
      <c r="G1490" s="2">
        <f t="shared" si="34"/>
        <v>1064.70661</v>
      </c>
      <c r="H1490" s="2">
        <f t="shared" si="35"/>
        <v>0.49000000000523869</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234288.3</v>
      </c>
      <c r="D1491" s="1">
        <v>0</v>
      </c>
      <c r="E1491" s="1">
        <v>0</v>
      </c>
      <c r="F1491" s="1">
        <v>0</v>
      </c>
      <c r="G1491" s="2">
        <f t="shared" si="34"/>
        <v>2811.4596000000001</v>
      </c>
      <c r="H1491" s="2">
        <f t="shared" si="35"/>
        <v>0.29999999998835847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1521656.04</v>
      </c>
      <c r="D1492" s="1">
        <v>0</v>
      </c>
      <c r="E1492" s="1">
        <v>0</v>
      </c>
      <c r="F1492" s="1">
        <v>0</v>
      </c>
      <c r="G1492" s="2">
        <f t="shared" si="34"/>
        <v>19781.52852</v>
      </c>
      <c r="H1492" s="2">
        <f t="shared" si="35"/>
        <v>4.0000000037252903E-2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372322.21</v>
      </c>
      <c r="D1493" s="1">
        <v>0</v>
      </c>
      <c r="E1493" s="1">
        <v>0</v>
      </c>
      <c r="F1493" s="1">
        <v>0</v>
      </c>
      <c r="G1493" s="2">
        <f t="shared" si="34"/>
        <v>5212.5109400000001</v>
      </c>
      <c r="H1493" s="2">
        <f t="shared" si="35"/>
        <v>0.21000000002095476</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372322.21</v>
      </c>
      <c r="D1497" s="1">
        <v>0</v>
      </c>
      <c r="E1497" s="1">
        <v>0</v>
      </c>
      <c r="F1497" s="1">
        <v>0</v>
      </c>
      <c r="G1497" s="2">
        <f t="shared" si="34"/>
        <v>6701.7997800000003</v>
      </c>
      <c r="H1497" s="2">
        <f t="shared" si="35"/>
        <v>0.21000000002095476</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2881119.0300000003</v>
      </c>
      <c r="D1499" s="1">
        <v>0</v>
      </c>
      <c r="E1499" s="1">
        <v>0</v>
      </c>
      <c r="F1499" s="1">
        <v>0</v>
      </c>
      <c r="G1499" s="2">
        <f t="shared" si="34"/>
        <v>57622.380600000004</v>
      </c>
      <c r="H1499" s="2">
        <f t="shared" si="35"/>
        <v>3.0000000260770321E-2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1417397.4600000002</v>
      </c>
      <c r="D1501" s="1">
        <v>0</v>
      </c>
      <c r="E1501" s="1">
        <v>0</v>
      </c>
      <c r="F1501" s="1">
        <v>0</v>
      </c>
      <c r="G1501" s="2">
        <f t="shared" si="34"/>
        <v>31182.744120000003</v>
      </c>
      <c r="H1501" s="2">
        <f t="shared" si="35"/>
        <v>0.46000000019557774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220018.69</v>
      </c>
      <c r="D1502" s="1">
        <v>0</v>
      </c>
      <c r="E1502" s="1">
        <v>0</v>
      </c>
      <c r="F1502" s="1">
        <v>0</v>
      </c>
      <c r="G1502" s="2">
        <f t="shared" si="34"/>
        <v>5060.4298699999999</v>
      </c>
      <c r="H1502" s="2">
        <f t="shared" si="35"/>
        <v>0.30999999999767169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796745.4</v>
      </c>
      <c r="D1503" s="1">
        <v>0</v>
      </c>
      <c r="E1503" s="1">
        <v>0</v>
      </c>
      <c r="F1503" s="1">
        <v>0</v>
      </c>
      <c r="G1503" s="2">
        <f t="shared" si="34"/>
        <v>19121.889600000002</v>
      </c>
      <c r="H1503" s="2">
        <f t="shared" si="35"/>
        <v>0.40000000002328306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3722.9</v>
      </c>
      <c r="D1504" s="1">
        <v>0</v>
      </c>
      <c r="E1504" s="1">
        <v>0</v>
      </c>
      <c r="F1504" s="1">
        <v>0</v>
      </c>
      <c r="G1504" s="2">
        <f t="shared" si="34"/>
        <v>93.072500000000005</v>
      </c>
      <c r="H1504" s="2">
        <f t="shared" si="35"/>
        <v>9.9999999999909051E-2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13500</v>
      </c>
      <c r="D1506" s="1">
        <v>0</v>
      </c>
      <c r="E1506" s="1">
        <v>0</v>
      </c>
      <c r="F1506" s="1">
        <v>0</v>
      </c>
      <c r="G1506" s="2">
        <f>B1506/1000*C1506</f>
        <v>364.5</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81742.75</v>
      </c>
      <c r="D1507" s="1">
        <v>0</v>
      </c>
      <c r="E1507" s="1">
        <v>0</v>
      </c>
      <c r="F1507" s="1">
        <v>0</v>
      </c>
      <c r="G1507" s="2">
        <f t="shared" si="34"/>
        <v>2288.797</v>
      </c>
      <c r="H1507" s="2">
        <f t="shared" si="35"/>
        <v>0.25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95113.68</v>
      </c>
      <c r="D1508" s="1">
        <v>0</v>
      </c>
      <c r="E1508" s="1">
        <v>0</v>
      </c>
      <c r="F1508" s="1">
        <v>0</v>
      </c>
      <c r="G1508" s="2">
        <f t="shared" si="34"/>
        <v>2758.2967199999998</v>
      </c>
      <c r="H1508" s="2">
        <f t="shared" si="35"/>
        <v>0.32000000000698492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206554.04</v>
      </c>
      <c r="D1509" s="1">
        <v>0</v>
      </c>
      <c r="E1509" s="1">
        <v>0</v>
      </c>
      <c r="F1509" s="1">
        <v>0</v>
      </c>
      <c r="G1509" s="2">
        <f t="shared" si="34"/>
        <v>6196.6211999999996</v>
      </c>
      <c r="H1509" s="2">
        <f t="shared" si="35"/>
        <v>4.0000000008149073E-2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1460467.37</v>
      </c>
      <c r="D1510" s="1">
        <v>0</v>
      </c>
      <c r="E1510" s="1">
        <v>0</v>
      </c>
      <c r="F1510" s="1">
        <v>0</v>
      </c>
      <c r="G1510" s="2">
        <f t="shared" si="34"/>
        <v>45274.488470000004</v>
      </c>
      <c r="H1510" s="2">
        <f t="shared" si="35"/>
        <v>0.37000000011175871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3254.2</v>
      </c>
      <c r="D1511" s="1">
        <v>0</v>
      </c>
      <c r="E1511" s="1">
        <v>0</v>
      </c>
      <c r="F1511" s="1">
        <v>0</v>
      </c>
      <c r="G1511" s="2">
        <f t="shared" si="34"/>
        <v>104.1344</v>
      </c>
      <c r="H1511" s="2">
        <f t="shared" si="35"/>
        <v>0.1999999999998181</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3254.2</v>
      </c>
      <c r="D1515" s="1">
        <v>0</v>
      </c>
      <c r="E1515" s="1">
        <v>0</v>
      </c>
      <c r="F1515" s="1">
        <v>0</v>
      </c>
      <c r="G1515" s="2">
        <f t="shared" si="34"/>
        <v>117.15119999999999</v>
      </c>
      <c r="H1515" s="2">
        <f t="shared" si="35"/>
        <v>0.1999999999998181</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517479.73999999929</v>
      </c>
      <c r="D1517" s="1">
        <v>0</v>
      </c>
      <c r="E1517" s="1">
        <v>0</v>
      </c>
      <c r="F1517" s="1">
        <v>0</v>
      </c>
      <c r="G1517" s="2">
        <f t="shared" si="34"/>
        <v>19664.230119999971</v>
      </c>
      <c r="H1517" s="2">
        <f t="shared" si="35"/>
        <v>0.26000000070780516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517479.74</v>
      </c>
      <c r="D1518" s="1">
        <v>0</v>
      </c>
      <c r="E1518" s="1">
        <v>0</v>
      </c>
      <c r="F1518" s="1">
        <v>0</v>
      </c>
      <c r="G1518" s="2">
        <f t="shared" si="34"/>
        <v>20181.709859999999</v>
      </c>
      <c r="H1518" s="2">
        <f t="shared" si="35"/>
        <v>0.26000000000931323</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58979.03</v>
      </c>
      <c r="D1524" s="1">
        <v>0</v>
      </c>
      <c r="E1524" s="1">
        <v>0</v>
      </c>
      <c r="F1524" s="1">
        <v>0</v>
      </c>
      <c r="G1524" s="2">
        <f t="shared" si="34"/>
        <v>2654.0563499999998</v>
      </c>
      <c r="H1524" s="2">
        <f t="shared" si="35"/>
        <v>2.9999999998835847E-2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17378.77</v>
      </c>
      <c r="D1530" s="1">
        <v>0</v>
      </c>
      <c r="E1530" s="1">
        <v>0</v>
      </c>
      <c r="F1530" s="1">
        <v>0</v>
      </c>
      <c r="G1530" s="2">
        <f t="shared" si="34"/>
        <v>886.31727000000001</v>
      </c>
      <c r="H1530" s="2">
        <f t="shared" si="35"/>
        <v>0.22999999999956344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17378.77</v>
      </c>
      <c r="D1531" s="1">
        <v>0</v>
      </c>
      <c r="E1531" s="1">
        <v>0</v>
      </c>
      <c r="F1531" s="1">
        <v>0</v>
      </c>
      <c r="G1531" s="2">
        <f t="shared" si="34"/>
        <v>903.69603999999993</v>
      </c>
      <c r="H1531" s="2">
        <f t="shared" si="35"/>
        <v>0.22999999999956344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103.31</v>
      </c>
      <c r="D1535" s="1">
        <v>0</v>
      </c>
      <c r="E1535" s="1">
        <v>0</v>
      </c>
      <c r="F1535" s="1">
        <v>0</v>
      </c>
      <c r="G1535" s="2">
        <f t="shared" si="34"/>
        <v>5.7853599999999998</v>
      </c>
      <c r="H1535" s="2">
        <f t="shared" si="35"/>
        <v>0.31000000000000227</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103.31</v>
      </c>
      <c r="D1536" s="1">
        <v>0</v>
      </c>
      <c r="E1536" s="1">
        <v>0</v>
      </c>
      <c r="F1536" s="1">
        <v>0</v>
      </c>
      <c r="G1536" s="2">
        <f t="shared" si="34"/>
        <v>5.8886700000000003</v>
      </c>
      <c r="H1536" s="2">
        <f t="shared" si="35"/>
        <v>0.31000000000000227</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3830</v>
      </c>
      <c r="D1550" s="1">
        <v>0</v>
      </c>
      <c r="E1550" s="1">
        <v>0</v>
      </c>
      <c r="F1550" s="1">
        <v>0</v>
      </c>
      <c r="G1550" s="2">
        <f t="shared" si="34"/>
        <v>271.92999999999995</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3830</v>
      </c>
      <c r="D1551" s="1">
        <v>0</v>
      </c>
      <c r="E1551" s="1">
        <v>0</v>
      </c>
      <c r="F1551" s="1">
        <v>0</v>
      </c>
      <c r="G1551" s="2">
        <f t="shared" si="34"/>
        <v>275.76</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1850</v>
      </c>
      <c r="D1555" s="1">
        <v>0</v>
      </c>
      <c r="E1555" s="1">
        <v>0</v>
      </c>
      <c r="F1555" s="1">
        <v>0</v>
      </c>
      <c r="G1555" s="2">
        <f t="shared" si="34"/>
        <v>140.6</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1850</v>
      </c>
      <c r="D1556" s="1">
        <v>0</v>
      </c>
      <c r="E1556" s="1">
        <v>0</v>
      </c>
      <c r="F1556" s="1">
        <v>0</v>
      </c>
      <c r="G1556" s="2">
        <f t="shared" si="34"/>
        <v>142.44999999999999</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35816.949999999997</v>
      </c>
      <c r="D1560" s="1">
        <v>0</v>
      </c>
      <c r="E1560" s="1">
        <v>0</v>
      </c>
      <c r="F1560" s="1">
        <v>0</v>
      </c>
      <c r="G1560" s="2">
        <f t="shared" si="34"/>
        <v>2901.1729499999997</v>
      </c>
      <c r="H1560" s="2">
        <f t="shared" si="35"/>
        <v>5.0000000002910383E-2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35816.949999999997</v>
      </c>
      <c r="D1561" s="1">
        <v>0</v>
      </c>
      <c r="E1561" s="1">
        <v>0</v>
      </c>
      <c r="F1561" s="1">
        <v>0</v>
      </c>
      <c r="G1561" s="2">
        <f t="shared" si="34"/>
        <v>2936.9899</v>
      </c>
      <c r="H1561" s="2">
        <f t="shared" si="35"/>
        <v>5.0000000002910383E-2</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75026.509999999995</v>
      </c>
      <c r="D1565" s="1">
        <v>0</v>
      </c>
      <c r="E1565" s="1">
        <v>0</v>
      </c>
      <c r="F1565" s="1">
        <v>0</v>
      </c>
      <c r="G1565" s="2">
        <f t="shared" si="34"/>
        <v>6452.2798599999987</v>
      </c>
      <c r="H1565" s="2">
        <f t="shared" si="35"/>
        <v>0.49000000000523869</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75026.509999999995</v>
      </c>
      <c r="D1566" s="1">
        <v>0</v>
      </c>
      <c r="E1566" s="1">
        <v>0</v>
      </c>
      <c r="F1566" s="1">
        <v>0</v>
      </c>
      <c r="G1566" s="2">
        <f t="shared" si="34"/>
        <v>6527.3063699999993</v>
      </c>
      <c r="H1566" s="2">
        <f t="shared" si="35"/>
        <v>0.49000000000523869</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383474.2</v>
      </c>
      <c r="D1570" s="1">
        <v>0</v>
      </c>
      <c r="E1570" s="1">
        <v>0</v>
      </c>
      <c r="F1570" s="1">
        <v>0</v>
      </c>
      <c r="G1570" s="2">
        <f t="shared" si="34"/>
        <v>34896.152199999997</v>
      </c>
      <c r="H1570" s="2">
        <f t="shared" si="35"/>
        <v>0.20000000001164153</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383474.2</v>
      </c>
      <c r="D1574" s="1">
        <v>0</v>
      </c>
      <c r="E1574" s="1">
        <v>0</v>
      </c>
      <c r="F1574" s="1">
        <v>0</v>
      </c>
      <c r="G1574" s="2">
        <f t="shared" si="34"/>
        <v>36430.048999999999</v>
      </c>
      <c r="H1574" s="2">
        <f t="shared" si="35"/>
        <v>0.20000000001164153</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35167</v>
      </c>
      <c r="H6" s="19" t="s">
        <v>26</v>
      </c>
      <c r="I6" s="20" t="s">
        <v>27</v>
      </c>
      <c r="J6" s="4"/>
      <c r="L6" s="4"/>
      <c r="M6" s="4"/>
      <c r="N6" s="4"/>
      <c r="O6" s="4"/>
      <c r="P6" s="4"/>
      <c r="Q6" s="4"/>
      <c r="R6" s="4"/>
      <c r="S6" s="4"/>
      <c r="T6" s="4"/>
      <c r="U6" s="4"/>
      <c r="V6" s="4"/>
      <c r="W6" s="4"/>
      <c r="X6" s="4"/>
    </row>
    <row r="7" spans="1:24" ht="15" customHeight="1" x14ac:dyDescent="0.2">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20"/>
      <c r="F8" s="311" t="s">
        <v>32</v>
      </c>
      <c r="G8" s="31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20"/>
      <c r="F9" s="313" t="s">
        <v>33</v>
      </c>
      <c r="G9" s="314"/>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1"/>
      <c r="F11" s="324" t="s">
        <v>37</v>
      </c>
      <c r="G11" s="325"/>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32" t="str">
        <f>'PR-RAS'!B6</f>
        <v xml:space="preserve">PRIHODI POSLOVANJA (šifre 61+62+63+64+65+66+67+68) </v>
      </c>
      <c r="C16" s="333"/>
      <c r="D16" s="333"/>
      <c r="E16" s="333"/>
      <c r="F16" s="334"/>
      <c r="G16" s="34" t="str">
        <f>'PR-RAS'!C6</f>
        <v>6</v>
      </c>
      <c r="H16" s="170">
        <f>'PR-RAS'!D6</f>
        <v>1967927.57</v>
      </c>
      <c r="I16" s="170">
        <f>'PR-RAS'!E6</f>
        <v>2589172.4499999997</v>
      </c>
      <c r="J16" s="4"/>
      <c r="K16" s="4"/>
      <c r="L16" s="4"/>
      <c r="M16" s="4"/>
      <c r="N16" s="4"/>
      <c r="O16" s="4"/>
      <c r="P16" s="4"/>
      <c r="Q16" s="4"/>
      <c r="R16" s="4"/>
      <c r="S16" s="4"/>
      <c r="T16" s="4"/>
      <c r="U16" s="4"/>
      <c r="V16" s="4"/>
      <c r="W16" s="4"/>
      <c r="X16" s="4"/>
    </row>
    <row r="17" spans="1:24" ht="12.75" customHeight="1" x14ac:dyDescent="0.2">
      <c r="A17" s="327"/>
      <c r="B17" s="335" t="str">
        <f>'PR-RAS'!B151</f>
        <v xml:space="preserve">RASHODI POSLOVANJA (šifre 31+32+34+35+36+37+38) </v>
      </c>
      <c r="C17" s="336"/>
      <c r="D17" s="336"/>
      <c r="E17" s="336"/>
      <c r="F17" s="337"/>
      <c r="G17" s="35" t="str">
        <f>'PR-RAS'!C151</f>
        <v>3</v>
      </c>
      <c r="H17" s="170">
        <f>'PR-RAS'!D151</f>
        <v>1243219.2699999998</v>
      </c>
      <c r="I17" s="170">
        <f>'PR-RAS'!E151</f>
        <v>1394893.65</v>
      </c>
      <c r="J17" s="4"/>
      <c r="K17" s="4"/>
      <c r="L17" s="4"/>
      <c r="M17" s="4"/>
      <c r="N17" s="4"/>
      <c r="O17" s="4"/>
      <c r="P17" s="4"/>
      <c r="Q17" s="4"/>
      <c r="R17" s="4"/>
      <c r="S17" s="4"/>
      <c r="T17" s="4"/>
      <c r="U17" s="4"/>
      <c r="V17" s="4"/>
      <c r="W17" s="4"/>
      <c r="X17" s="4"/>
    </row>
    <row r="18" spans="1:24" ht="12.75" customHeight="1" x14ac:dyDescent="0.2">
      <c r="A18" s="327"/>
      <c r="B18" s="335" t="str">
        <f>'PR-RAS'!B645</f>
        <v>Višak prihoda i primitaka raspoloživ u sljedećem razdoblju (šifre X005 + '9221-9222' - Y005 - '9222-9221')</v>
      </c>
      <c r="C18" s="336"/>
      <c r="D18" s="336"/>
      <c r="E18" s="336"/>
      <c r="F18" s="337"/>
      <c r="G18" s="35" t="str">
        <f>'PR-RAS'!C645</f>
        <v>X006</v>
      </c>
      <c r="H18" s="170">
        <f>'PR-RAS'!D645</f>
        <v>545868.76000000024</v>
      </c>
      <c r="I18" s="170">
        <f>'PR-RAS'!E645</f>
        <v>1222465.81</v>
      </c>
      <c r="J18" s="4"/>
      <c r="K18" s="4"/>
      <c r="L18" s="4"/>
      <c r="M18" s="4"/>
      <c r="N18" s="4"/>
      <c r="O18" s="4"/>
      <c r="P18" s="4"/>
      <c r="Q18" s="4"/>
      <c r="R18" s="4"/>
      <c r="S18" s="4"/>
      <c r="T18" s="4"/>
      <c r="U18" s="4"/>
      <c r="V18" s="4"/>
      <c r="W18" s="4"/>
      <c r="X18" s="4"/>
    </row>
    <row r="19" spans="1:24" ht="12.75" customHeight="1" x14ac:dyDescent="0.2">
      <c r="A19" s="328"/>
      <c r="B19" s="338" t="str">
        <f>'PR-RAS'!B646</f>
        <v>Manjak prihoda i primitaka za pokriće u sljedećem razdoblju (šifre Y005 + '9222-9221' - X005 - '9221-9222' )</v>
      </c>
      <c r="C19" s="339"/>
      <c r="D19" s="339"/>
      <c r="E19" s="339"/>
      <c r="F19" s="340"/>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32" t="str">
        <f>BILANCA!B7</f>
        <v>Nefinancijska imovina (šifre 01+02+03+04+05+06)</v>
      </c>
      <c r="C20" s="333"/>
      <c r="D20" s="333"/>
      <c r="E20" s="333"/>
      <c r="F20" s="334"/>
      <c r="G20" s="157" t="str">
        <f>BILANCA!C7</f>
        <v>B002</v>
      </c>
      <c r="H20" s="172">
        <f>BILANCA!D7</f>
        <v>6047825.4699999988</v>
      </c>
      <c r="I20" s="173">
        <f>BILANCA!E7</f>
        <v>7268935.6800000006</v>
      </c>
      <c r="J20" s="4"/>
      <c r="K20" s="4"/>
      <c r="L20" s="4"/>
      <c r="M20" s="4"/>
      <c r="N20" s="4"/>
      <c r="O20" s="4"/>
      <c r="P20" s="4"/>
      <c r="Q20" s="4"/>
      <c r="R20" s="4"/>
      <c r="S20" s="4"/>
      <c r="T20" s="4"/>
      <c r="U20" s="4"/>
      <c r="V20" s="4"/>
      <c r="W20" s="4"/>
      <c r="X20" s="4"/>
    </row>
    <row r="21" spans="1:24" ht="12.75" customHeight="1" x14ac:dyDescent="0.2">
      <c r="A21" s="327"/>
      <c r="B21" s="335" t="str">
        <f>BILANCA!B68</f>
        <v>Financijska imovina (šifre 11+12+13+14+15+16+17+19)</v>
      </c>
      <c r="C21" s="336"/>
      <c r="D21" s="336"/>
      <c r="E21" s="336"/>
      <c r="F21" s="337"/>
      <c r="G21" s="158" t="str">
        <f>BILANCA!C68</f>
        <v>1</v>
      </c>
      <c r="H21" s="174">
        <f>BILANCA!D68</f>
        <v>2825403.59</v>
      </c>
      <c r="I21" s="175">
        <f>BILANCA!E68</f>
        <v>3407693.1399999997</v>
      </c>
      <c r="J21" s="4"/>
      <c r="K21" s="4"/>
      <c r="L21" s="4"/>
      <c r="M21" s="4"/>
      <c r="N21" s="4"/>
      <c r="O21" s="4"/>
      <c r="P21" s="4"/>
      <c r="Q21" s="4"/>
      <c r="R21" s="4"/>
      <c r="S21" s="4"/>
      <c r="T21" s="4"/>
      <c r="U21" s="4"/>
      <c r="V21" s="4"/>
      <c r="W21" s="4"/>
      <c r="X21" s="4"/>
    </row>
    <row r="22" spans="1:24" ht="12.75" customHeight="1" x14ac:dyDescent="0.2">
      <c r="A22" s="327"/>
      <c r="B22" s="335" t="str">
        <f>BILANCA!B176</f>
        <v xml:space="preserve">Obveze (šifre 23+24+25+26+29) </v>
      </c>
      <c r="C22" s="336"/>
      <c r="D22" s="336"/>
      <c r="E22" s="336"/>
      <c r="F22" s="337"/>
      <c r="G22" s="158" t="str">
        <f>BILANCA!C176</f>
        <v>2</v>
      </c>
      <c r="H22" s="174">
        <f>BILANCA!D176</f>
        <v>75019.25</v>
      </c>
      <c r="I22" s="175">
        <f>BILANCA!E176</f>
        <v>517479.74</v>
      </c>
      <c r="J22" s="4"/>
      <c r="K22" s="4"/>
      <c r="L22" s="4"/>
      <c r="M22" s="4"/>
      <c r="N22" s="4"/>
      <c r="O22" s="4"/>
      <c r="P22" s="4"/>
      <c r="Q22" s="4"/>
      <c r="R22" s="4"/>
      <c r="S22" s="4"/>
      <c r="T22" s="4"/>
      <c r="U22" s="4"/>
      <c r="V22" s="4"/>
      <c r="W22" s="4"/>
      <c r="X22" s="4"/>
    </row>
    <row r="23" spans="1:24" ht="12.75" customHeight="1" x14ac:dyDescent="0.2">
      <c r="A23" s="328"/>
      <c r="B23" s="338" t="str">
        <f>BILANCA!B237</f>
        <v>Vlastiti izvori (šifre 91 + 922 - 93 + 96 do 98)</v>
      </c>
      <c r="C23" s="339"/>
      <c r="D23" s="339"/>
      <c r="E23" s="339"/>
      <c r="F23" s="340"/>
      <c r="G23" s="159" t="str">
        <f>BILANCA!C237</f>
        <v>9</v>
      </c>
      <c r="H23" s="176">
        <f>BILANCA!D237</f>
        <v>8798209.8100000005</v>
      </c>
      <c r="I23" s="177">
        <f>BILANCA!E237</f>
        <v>10159149.08</v>
      </c>
      <c r="J23" s="4"/>
      <c r="K23" s="4"/>
      <c r="L23" s="4"/>
      <c r="M23" s="4"/>
      <c r="N23" s="4"/>
      <c r="O23" s="4"/>
      <c r="P23" s="4"/>
      <c r="Q23" s="4"/>
      <c r="R23" s="4"/>
      <c r="S23" s="4"/>
      <c r="T23" s="4"/>
      <c r="U23" s="4"/>
      <c r="V23" s="4"/>
      <c r="W23" s="4"/>
      <c r="X23" s="4"/>
    </row>
    <row r="24" spans="1:24" ht="12.75" customHeight="1" x14ac:dyDescent="0.2">
      <c r="A24" s="326" t="s">
        <v>45</v>
      </c>
      <c r="B24" s="332" t="str">
        <f>'RAS-funkcijski'!B5</f>
        <v>Opće javne usluge (šifre 011+012+013+014 do 018)</v>
      </c>
      <c r="C24" s="333"/>
      <c r="D24" s="333"/>
      <c r="E24" s="333"/>
      <c r="F24" s="334"/>
      <c r="G24" s="157" t="str">
        <f>'RAS-funkcijski'!C5</f>
        <v>01</v>
      </c>
      <c r="H24" s="172">
        <f>'RAS-funkcijski'!D5</f>
        <v>60444.73</v>
      </c>
      <c r="I24" s="173">
        <f>'RAS-funkcijski'!E5</f>
        <v>64636.77</v>
      </c>
      <c r="J24" s="4"/>
      <c r="K24" s="4"/>
      <c r="L24" s="4"/>
      <c r="M24" s="4"/>
      <c r="N24" s="4"/>
      <c r="O24" s="4"/>
      <c r="P24" s="4"/>
      <c r="Q24" s="4"/>
      <c r="R24" s="4"/>
      <c r="S24" s="4"/>
      <c r="T24" s="4"/>
      <c r="U24" s="4"/>
      <c r="V24" s="4"/>
      <c r="W24" s="4"/>
      <c r="X24" s="4"/>
    </row>
    <row r="25" spans="1:24" ht="12.75" customHeight="1" x14ac:dyDescent="0.2">
      <c r="A25" s="327"/>
      <c r="B25" s="335" t="str">
        <f>'RAS-funkcijski'!B35</f>
        <v>Ekonomski poslovi (šifre 041+042+043+044+045+046+047+048+049)</v>
      </c>
      <c r="C25" s="336"/>
      <c r="D25" s="336"/>
      <c r="E25" s="336"/>
      <c r="F25" s="337"/>
      <c r="G25" s="158" t="str">
        <f>'RAS-funkcijski'!C35</f>
        <v>04</v>
      </c>
      <c r="H25" s="174">
        <f>'RAS-funkcijski'!D35</f>
        <v>363935.63</v>
      </c>
      <c r="I25" s="175">
        <f>'RAS-funkcijski'!E35</f>
        <v>585765.26</v>
      </c>
      <c r="J25" s="4"/>
      <c r="K25" s="4"/>
      <c r="L25" s="4"/>
      <c r="M25" s="4"/>
      <c r="N25" s="4"/>
      <c r="O25" s="4"/>
      <c r="P25" s="4"/>
      <c r="Q25" s="4"/>
      <c r="R25" s="4"/>
      <c r="S25" s="4"/>
      <c r="T25" s="4"/>
      <c r="U25" s="4"/>
      <c r="V25" s="4"/>
      <c r="W25" s="4"/>
      <c r="X25" s="4"/>
    </row>
    <row r="26" spans="1:24" ht="12.75" customHeight="1" x14ac:dyDescent="0.2">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35" t="str">
        <f>'RAS-funkcijski'!B114</f>
        <v>Obrazovanje (šifre 091+092+093+094+095+096+097+098)</v>
      </c>
      <c r="C27" s="336"/>
      <c r="D27" s="336"/>
      <c r="E27" s="336"/>
      <c r="F27" s="337"/>
      <c r="G27" s="158" t="str">
        <f>'RAS-funkcijski'!C114</f>
        <v>09</v>
      </c>
      <c r="H27" s="174">
        <f>'RAS-funkcijski'!D114</f>
        <v>22128.010000000002</v>
      </c>
      <c r="I27" s="175">
        <f>'RAS-funkcijski'!E114</f>
        <v>100189.19999999998</v>
      </c>
      <c r="J27" s="4"/>
      <c r="K27" s="4"/>
      <c r="L27" s="4"/>
      <c r="M27" s="4"/>
      <c r="N27" s="4"/>
      <c r="O27" s="4"/>
      <c r="P27" s="4"/>
      <c r="Q27" s="4"/>
      <c r="R27" s="4"/>
      <c r="S27" s="4"/>
      <c r="T27" s="4"/>
      <c r="U27" s="4"/>
      <c r="V27" s="4"/>
      <c r="W27" s="4"/>
      <c r="X27" s="4"/>
    </row>
    <row r="28" spans="1:24" ht="12.75" customHeight="1" x14ac:dyDescent="0.2">
      <c r="A28" s="328"/>
      <c r="B28" s="338" t="str">
        <f>'RAS-funkcijski'!B141</f>
        <v>Kontrolni zbroj (šifre 01+02+03+04+05+06+07+08+09+10)</v>
      </c>
      <c r="C28" s="339"/>
      <c r="D28" s="339"/>
      <c r="E28" s="339"/>
      <c r="F28" s="340"/>
      <c r="G28" s="159" t="str">
        <f>'RAS-funkcijski'!C141</f>
        <v>R1</v>
      </c>
      <c r="H28" s="178">
        <f>'RAS-funkcijski'!D141</f>
        <v>1897852.3099999996</v>
      </c>
      <c r="I28" s="179">
        <f>'RAS-funkcijski'!E141</f>
        <v>2736983.7100000004</v>
      </c>
      <c r="J28" s="4"/>
      <c r="K28" s="4"/>
      <c r="L28" s="4"/>
      <c r="M28" s="4"/>
      <c r="N28" s="4"/>
      <c r="O28" s="4"/>
      <c r="P28" s="4"/>
      <c r="Q28" s="4"/>
      <c r="R28" s="4"/>
      <c r="S28" s="4"/>
      <c r="T28" s="4"/>
      <c r="U28" s="4"/>
      <c r="V28" s="4"/>
      <c r="W28" s="4"/>
      <c r="X28" s="4"/>
    </row>
    <row r="29" spans="1:24" ht="12.75" customHeight="1" x14ac:dyDescent="0.2">
      <c r="A29" s="326" t="s">
        <v>36</v>
      </c>
      <c r="B29" s="342" t="str">
        <f>'P-VRIO'!B5</f>
        <v>Promjene u vrijednosti i obujmu imovine (šifre 91511+91512)</v>
      </c>
      <c r="C29" s="333"/>
      <c r="D29" s="333"/>
      <c r="E29" s="333"/>
      <c r="F29" s="334"/>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43" t="str">
        <f>'P-VRIO'!B22</f>
        <v>Promjene u obujmu imovine (šifre P016+P023)</v>
      </c>
      <c r="C30" s="336"/>
      <c r="D30" s="336"/>
      <c r="E30" s="336"/>
      <c r="F30" s="337"/>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55004.55</v>
      </c>
      <c r="J33" s="4"/>
      <c r="K33" s="4"/>
      <c r="L33" s="4"/>
      <c r="M33" s="4"/>
      <c r="N33" s="4"/>
      <c r="O33" s="4"/>
      <c r="P33" s="4"/>
      <c r="Q33" s="4"/>
      <c r="R33" s="4"/>
      <c r="S33" s="4"/>
      <c r="T33" s="4"/>
      <c r="U33" s="4"/>
      <c r="V33" s="4"/>
      <c r="W33" s="4"/>
      <c r="X33" s="4"/>
    </row>
    <row r="34" spans="1:24" ht="12.75" customHeight="1" x14ac:dyDescent="0.2">
      <c r="A34" s="327"/>
      <c r="B34" s="335" t="str">
        <f>OBVEZE!B42</f>
        <v>Stanje obveza na kraju izvještajnog razdoblja (šifre V001+V002-V004) i (šifre V007+V009)</v>
      </c>
      <c r="C34" s="336"/>
      <c r="D34" s="336"/>
      <c r="E34" s="336"/>
      <c r="F34" s="337"/>
      <c r="G34" s="158" t="str">
        <f>OBVEZE!C42</f>
        <v>V006</v>
      </c>
      <c r="H34" s="174" t="s">
        <v>46</v>
      </c>
      <c r="I34" s="175">
        <f>OBVEZE!D42</f>
        <v>517479.73999999929</v>
      </c>
      <c r="J34" s="4"/>
      <c r="K34" s="4"/>
      <c r="L34" s="4"/>
      <c r="M34" s="4"/>
      <c r="N34" s="4"/>
      <c r="O34" s="4"/>
      <c r="P34" s="4"/>
      <c r="Q34" s="4"/>
      <c r="R34" s="4"/>
      <c r="S34" s="4"/>
      <c r="T34" s="4"/>
      <c r="U34" s="4"/>
      <c r="V34" s="4"/>
      <c r="W34" s="4"/>
      <c r="X34" s="4"/>
    </row>
    <row r="35" spans="1:24" ht="12.75" customHeight="1" x14ac:dyDescent="0.2">
      <c r="A35" s="327"/>
      <c r="B35" s="335" t="str">
        <f>OBVEZE!B43</f>
        <v>Stanje dospjelih obveza na kraju izvještajnog razdoblja (šifre V008+D23+D24 + 'D dio 25,26')</v>
      </c>
      <c r="C35" s="336"/>
      <c r="D35" s="336"/>
      <c r="E35" s="336"/>
      <c r="F35" s="337"/>
      <c r="G35" s="158" t="str">
        <f>OBVEZE!C43</f>
        <v>V007</v>
      </c>
      <c r="H35" s="174" t="s">
        <v>46</v>
      </c>
      <c r="I35" s="175">
        <f>OBVEZE!D43</f>
        <v>517479.74</v>
      </c>
      <c r="J35" s="4"/>
      <c r="K35" s="4"/>
      <c r="L35" s="4"/>
      <c r="M35" s="4"/>
      <c r="N35" s="4"/>
      <c r="O35" s="4"/>
      <c r="P35" s="4"/>
      <c r="Q35" s="4"/>
      <c r="R35" s="4"/>
      <c r="S35" s="4"/>
      <c r="T35" s="4"/>
      <c r="U35" s="4"/>
      <c r="V35" s="4"/>
      <c r="W35" s="4"/>
      <c r="X35" s="4"/>
    </row>
    <row r="36" spans="1:24" ht="12.75" customHeight="1" x14ac:dyDescent="0.2">
      <c r="A36" s="328"/>
      <c r="B36" s="338" t="str">
        <f>OBVEZE!B101</f>
        <v>Stanje nedospjelih obveza na kraju izvještajnog razdoblja (šifre V010 + ND23 + ND24 + 'ND dio 25,26')</v>
      </c>
      <c r="C36" s="339"/>
      <c r="D36" s="339"/>
      <c r="E36" s="339"/>
      <c r="F36" s="340"/>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65" zoomScaleNormal="100" workbookViewId="0">
      <selection activeCell="D295" sqref="D29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1967927.57</v>
      </c>
      <c r="E6" s="51">
        <f>E7+E44+E50+E82+E106+E124+E133+E139</f>
        <v>2589172.4499999997</v>
      </c>
      <c r="F6" s="52">
        <f t="shared" ref="F6:F131" si="0">IF(D6&lt;&gt;0,IF(E6/D6&gt;=100,"&gt;&gt;100",E6/D6*100),"-")</f>
        <v>131.56848298029584</v>
      </c>
    </row>
    <row r="7" spans="1:25" ht="12.75" customHeight="1" x14ac:dyDescent="0.2">
      <c r="A7" s="53">
        <v>61</v>
      </c>
      <c r="B7" s="294" t="s">
        <v>60</v>
      </c>
      <c r="C7" s="50" t="s">
        <v>61</v>
      </c>
      <c r="D7" s="51">
        <f t="shared" ref="D7:E7" si="1">D8+D17+D23+D29+D37+D40</f>
        <v>1076754.8400000001</v>
      </c>
      <c r="E7" s="51">
        <f t="shared" si="1"/>
        <v>1410173.68</v>
      </c>
      <c r="F7" s="52">
        <f t="shared" si="0"/>
        <v>130.96515823416217</v>
      </c>
    </row>
    <row r="8" spans="1:25" ht="12.75" customHeight="1" x14ac:dyDescent="0.2">
      <c r="A8" s="53">
        <v>611</v>
      </c>
      <c r="B8" s="85" t="s">
        <v>62</v>
      </c>
      <c r="C8" s="50" t="s">
        <v>63</v>
      </c>
      <c r="D8" s="51">
        <f t="shared" ref="D8:E8" si="2">SUM(D9:D14)-D15-D16</f>
        <v>510066.19</v>
      </c>
      <c r="E8" s="51">
        <f t="shared" si="2"/>
        <v>739584.75999999989</v>
      </c>
      <c r="F8" s="52">
        <f t="shared" si="0"/>
        <v>144.99780116772683</v>
      </c>
    </row>
    <row r="9" spans="1:25" ht="12.75" customHeight="1" x14ac:dyDescent="0.2">
      <c r="A9" s="53">
        <v>6111</v>
      </c>
      <c r="B9" s="85" t="s">
        <v>64</v>
      </c>
      <c r="C9" s="50" t="s">
        <v>65</v>
      </c>
      <c r="D9" s="242">
        <v>479002.28</v>
      </c>
      <c r="E9" s="242">
        <v>665027.96</v>
      </c>
      <c r="F9" s="52">
        <f t="shared" si="0"/>
        <v>138.83607401618212</v>
      </c>
    </row>
    <row r="10" spans="1:25" ht="12.75" customHeight="1" x14ac:dyDescent="0.2">
      <c r="A10" s="53">
        <v>6112</v>
      </c>
      <c r="B10" s="85" t="s">
        <v>66</v>
      </c>
      <c r="C10" s="50" t="s">
        <v>67</v>
      </c>
      <c r="D10" s="242">
        <v>45753.94</v>
      </c>
      <c r="E10" s="242">
        <v>62805.599999999999</v>
      </c>
      <c r="F10" s="52">
        <f t="shared" si="0"/>
        <v>137.26817843446923</v>
      </c>
    </row>
    <row r="11" spans="1:25" ht="12.75" customHeight="1" x14ac:dyDescent="0.2">
      <c r="A11" s="53">
        <v>6113</v>
      </c>
      <c r="B11" s="85" t="s">
        <v>68</v>
      </c>
      <c r="C11" s="50" t="s">
        <v>69</v>
      </c>
      <c r="D11" s="242">
        <v>63790.19</v>
      </c>
      <c r="E11" s="242">
        <v>61880.26</v>
      </c>
      <c r="F11" s="52">
        <f t="shared" si="0"/>
        <v>97.005918935184226</v>
      </c>
    </row>
    <row r="12" spans="1:25" ht="12.75" customHeight="1" x14ac:dyDescent="0.2">
      <c r="A12" s="53">
        <v>6114</v>
      </c>
      <c r="B12" s="85" t="s">
        <v>70</v>
      </c>
      <c r="C12" s="50" t="s">
        <v>71</v>
      </c>
      <c r="D12" s="242">
        <v>15057.43</v>
      </c>
      <c r="E12" s="242">
        <v>17515.7</v>
      </c>
      <c r="F12" s="52">
        <f t="shared" si="0"/>
        <v>116.32596000778352</v>
      </c>
    </row>
    <row r="13" spans="1:25" ht="12.75" customHeight="1" x14ac:dyDescent="0.2">
      <c r="A13" s="53">
        <v>6115</v>
      </c>
      <c r="B13" s="85" t="s">
        <v>72</v>
      </c>
      <c r="C13" s="50" t="s">
        <v>73</v>
      </c>
      <c r="D13" s="242">
        <v>29067.67</v>
      </c>
      <c r="E13" s="242"/>
      <c r="F13" s="52">
        <f t="shared" si="0"/>
        <v>0</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122605.32</v>
      </c>
      <c r="E15" s="242">
        <v>67644.759999999995</v>
      </c>
      <c r="F15" s="52">
        <f t="shared" si="0"/>
        <v>55.1727771682338</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556926.14</v>
      </c>
      <c r="E23" s="51">
        <f t="shared" si="4"/>
        <v>649719.09</v>
      </c>
      <c r="F23" s="52">
        <f t="shared" si="0"/>
        <v>116.66162590249398</v>
      </c>
    </row>
    <row r="24" spans="1:6" ht="12.75" customHeight="1" x14ac:dyDescent="0.2">
      <c r="A24" s="53">
        <v>6131</v>
      </c>
      <c r="B24" s="85" t="s">
        <v>94</v>
      </c>
      <c r="C24" s="50" t="s">
        <v>95</v>
      </c>
      <c r="D24" s="242">
        <v>60381.55</v>
      </c>
      <c r="E24" s="242">
        <v>112975.12</v>
      </c>
      <c r="F24" s="52">
        <f t="shared" si="0"/>
        <v>187.10205352462793</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496544.59</v>
      </c>
      <c r="E27" s="242">
        <v>536743.97</v>
      </c>
      <c r="F27" s="52">
        <f t="shared" si="0"/>
        <v>108.09582478786044</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9762.51</v>
      </c>
      <c r="E29" s="51">
        <f t="shared" si="5"/>
        <v>20869.830000000002</v>
      </c>
      <c r="F29" s="52">
        <f t="shared" si="0"/>
        <v>213.77524837362523</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9762.51</v>
      </c>
      <c r="E31" s="242">
        <v>20869.830000000002</v>
      </c>
      <c r="F31" s="52">
        <f t="shared" si="0"/>
        <v>213.77524837362523</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472110.12</v>
      </c>
      <c r="E50" s="51">
        <f>E51+E54+E59+E62+E65+E68+E71+E74+E77</f>
        <v>775837.86</v>
      </c>
      <c r="F50" s="52">
        <f t="shared" si="0"/>
        <v>164.33408798777708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369417.61</v>
      </c>
      <c r="E59" s="51">
        <f t="shared" si="12"/>
        <v>553601.72</v>
      </c>
      <c r="F59" s="52">
        <f t="shared" si="0"/>
        <v>149.85796697672319</v>
      </c>
    </row>
    <row r="60" spans="1:6" ht="24" x14ac:dyDescent="0.2">
      <c r="A60" s="53">
        <v>6331</v>
      </c>
      <c r="B60" s="86" t="s">
        <v>166</v>
      </c>
      <c r="C60" s="50" t="s">
        <v>167</v>
      </c>
      <c r="D60" s="242">
        <v>234040.35</v>
      </c>
      <c r="E60" s="242">
        <v>331374.15999999997</v>
      </c>
      <c r="F60" s="52">
        <f t="shared" si="0"/>
        <v>141.58847395331614</v>
      </c>
    </row>
    <row r="61" spans="1:6" ht="24" x14ac:dyDescent="0.2">
      <c r="A61" s="53">
        <v>6332</v>
      </c>
      <c r="B61" s="86" t="s">
        <v>168</v>
      </c>
      <c r="C61" s="50" t="s">
        <v>169</v>
      </c>
      <c r="D61" s="242">
        <v>135377.26</v>
      </c>
      <c r="E61" s="242">
        <v>222227.56</v>
      </c>
      <c r="F61" s="52">
        <f t="shared" si="0"/>
        <v>164.1542752453403</v>
      </c>
    </row>
    <row r="62" spans="1:6" ht="12.75" customHeight="1" x14ac:dyDescent="0.2">
      <c r="A62" s="53">
        <v>634</v>
      </c>
      <c r="B62" s="85" t="s">
        <v>170</v>
      </c>
      <c r="C62" s="50" t="s">
        <v>171</v>
      </c>
      <c r="D62" s="51">
        <f t="shared" ref="D62:E62" si="13">SUM(D63:D64)</f>
        <v>35712.67</v>
      </c>
      <c r="E62" s="51">
        <f t="shared" si="13"/>
        <v>55221.919999999998</v>
      </c>
      <c r="F62" s="52">
        <f t="shared" si="0"/>
        <v>154.62837138752155</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35712.67</v>
      </c>
      <c r="E64" s="310">
        <v>55221.919999999998</v>
      </c>
      <c r="F64" s="52">
        <f t="shared" si="0"/>
        <v>154.62837138752155</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66979.839999999997</v>
      </c>
      <c r="E74" s="51">
        <f t="shared" si="17"/>
        <v>167014.22</v>
      </c>
      <c r="F74" s="52">
        <f t="shared" si="0"/>
        <v>249.34998351742857</v>
      </c>
    </row>
    <row r="75" spans="1:6" ht="12.75" customHeight="1" x14ac:dyDescent="0.2">
      <c r="A75" s="53" t="s">
        <v>196</v>
      </c>
      <c r="B75" s="85" t="s">
        <v>197</v>
      </c>
      <c r="C75" s="50" t="s">
        <v>196</v>
      </c>
      <c r="D75" s="242">
        <v>66979.839999999997</v>
      </c>
      <c r="E75" s="242">
        <v>37904.99</v>
      </c>
      <c r="F75" s="52">
        <f t="shared" si="0"/>
        <v>56.59164011141263</v>
      </c>
    </row>
    <row r="76" spans="1:6" ht="12.75" customHeight="1" x14ac:dyDescent="0.2">
      <c r="A76" s="53" t="s">
        <v>198</v>
      </c>
      <c r="B76" s="85" t="s">
        <v>199</v>
      </c>
      <c r="C76" s="50" t="s">
        <v>198</v>
      </c>
      <c r="D76" s="242">
        <v>0</v>
      </c>
      <c r="E76" s="242">
        <v>129109.23</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60694.23</v>
      </c>
      <c r="E82" s="51">
        <f t="shared" si="19"/>
        <v>71605.149999999994</v>
      </c>
      <c r="F82" s="52">
        <f t="shared" si="0"/>
        <v>117.97686534617868</v>
      </c>
    </row>
    <row r="83" spans="1:6" ht="12.75" customHeight="1" x14ac:dyDescent="0.2">
      <c r="A83" s="53">
        <v>641</v>
      </c>
      <c r="B83" s="85" t="s">
        <v>212</v>
      </c>
      <c r="C83" s="50" t="s">
        <v>213</v>
      </c>
      <c r="D83" s="51">
        <f t="shared" ref="D83:E83" si="20">SUM(D84:D90)</f>
        <v>0.9</v>
      </c>
      <c r="E83" s="51">
        <f t="shared" si="20"/>
        <v>1.04</v>
      </c>
      <c r="F83" s="52">
        <f t="shared" si="0"/>
        <v>115.55555555555557</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0.9</v>
      </c>
      <c r="E85" s="242">
        <v>1.04</v>
      </c>
      <c r="F85" s="52">
        <f t="shared" si="0"/>
        <v>115.55555555555557</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60693.33</v>
      </c>
      <c r="E91" s="51">
        <f t="shared" si="21"/>
        <v>71604.11</v>
      </c>
      <c r="F91" s="52">
        <f t="shared" si="0"/>
        <v>117.97690125092824</v>
      </c>
    </row>
    <row r="92" spans="1:6" ht="12.75" customHeight="1" x14ac:dyDescent="0.2">
      <c r="A92" s="53">
        <v>6421</v>
      </c>
      <c r="B92" s="85" t="s">
        <v>230</v>
      </c>
      <c r="C92" s="50" t="s">
        <v>231</v>
      </c>
      <c r="D92" s="242">
        <v>18354.900000000001</v>
      </c>
      <c r="E92" s="242">
        <v>24769.8</v>
      </c>
      <c r="F92" s="52">
        <f t="shared" si="0"/>
        <v>134.94925060882923</v>
      </c>
    </row>
    <row r="93" spans="1:6" ht="12.75" customHeight="1" x14ac:dyDescent="0.2">
      <c r="A93" s="53">
        <v>6422</v>
      </c>
      <c r="B93" s="85" t="s">
        <v>232</v>
      </c>
      <c r="C93" s="50" t="s">
        <v>233</v>
      </c>
      <c r="D93" s="242">
        <v>7176.85</v>
      </c>
      <c r="E93" s="242">
        <v>14554.69</v>
      </c>
      <c r="F93" s="52">
        <f t="shared" si="0"/>
        <v>202.80053226694164</v>
      </c>
    </row>
    <row r="94" spans="1:6" ht="12.75" customHeight="1" x14ac:dyDescent="0.2">
      <c r="A94" s="53">
        <v>6423</v>
      </c>
      <c r="B94" s="85" t="s">
        <v>234</v>
      </c>
      <c r="C94" s="50" t="s">
        <v>235</v>
      </c>
      <c r="D94" s="242">
        <v>30935.599999999999</v>
      </c>
      <c r="E94" s="242">
        <v>30935.93</v>
      </c>
      <c r="F94" s="52">
        <f t="shared" si="0"/>
        <v>100.00106673217913</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4225.9799999999996</v>
      </c>
      <c r="E97" s="242">
        <v>1343.69</v>
      </c>
      <c r="F97" s="52">
        <f t="shared" si="0"/>
        <v>31.795938456878648</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341772.53</v>
      </c>
      <c r="E106" s="51">
        <f t="shared" si="23"/>
        <v>309451.89999999997</v>
      </c>
      <c r="F106" s="52">
        <f t="shared" si="0"/>
        <v>90.543233536059773</v>
      </c>
    </row>
    <row r="107" spans="1:6" ht="12.75" customHeight="1" x14ac:dyDescent="0.2">
      <c r="A107" s="53">
        <v>651</v>
      </c>
      <c r="B107" s="85" t="s">
        <v>260</v>
      </c>
      <c r="C107" s="50" t="s">
        <v>261</v>
      </c>
      <c r="D107" s="51">
        <f t="shared" ref="D107:E107" si="24">SUM(D108:D111)</f>
        <v>34877.42</v>
      </c>
      <c r="E107" s="51">
        <f t="shared" si="24"/>
        <v>37146.649999999994</v>
      </c>
      <c r="F107" s="52">
        <f t="shared" si="0"/>
        <v>106.50630121150016</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v>38.450000000000003</v>
      </c>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34877.42</v>
      </c>
      <c r="E111" s="242">
        <v>37108.199999999997</v>
      </c>
      <c r="F111" s="52">
        <f t="shared" si="0"/>
        <v>106.39605796529675</v>
      </c>
    </row>
    <row r="112" spans="1:6" ht="12.75" customHeight="1" x14ac:dyDescent="0.2">
      <c r="A112" s="53">
        <v>652</v>
      </c>
      <c r="B112" s="85" t="s">
        <v>270</v>
      </c>
      <c r="C112" s="50" t="s">
        <v>271</v>
      </c>
      <c r="D112" s="51">
        <f t="shared" ref="D112:E112" si="25">SUM(D113:D119)</f>
        <v>4206.66</v>
      </c>
      <c r="E112" s="51">
        <f t="shared" si="25"/>
        <v>4936.45</v>
      </c>
      <c r="F112" s="52">
        <f t="shared" si="0"/>
        <v>117.34844270751618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689.26</v>
      </c>
      <c r="E114" s="242">
        <v>2173.73</v>
      </c>
      <c r="F114" s="52">
        <f t="shared" si="0"/>
        <v>315.37155790267826</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3517.4</v>
      </c>
      <c r="E117" s="242">
        <v>2762.72</v>
      </c>
      <c r="F117" s="52">
        <f t="shared" si="0"/>
        <v>78.544379371126396</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302688.45</v>
      </c>
      <c r="E120" s="51">
        <f t="shared" si="26"/>
        <v>267368.8</v>
      </c>
      <c r="F120" s="52">
        <f t="shared" si="0"/>
        <v>88.331351923074692</v>
      </c>
    </row>
    <row r="121" spans="1:6" ht="12.75" customHeight="1" x14ac:dyDescent="0.2">
      <c r="A121" s="53">
        <v>6531</v>
      </c>
      <c r="B121" s="85" t="s">
        <v>288</v>
      </c>
      <c r="C121" s="50" t="s">
        <v>289</v>
      </c>
      <c r="D121" s="242">
        <v>233199.24</v>
      </c>
      <c r="E121" s="242">
        <v>115809.11</v>
      </c>
      <c r="F121" s="52">
        <f t="shared" si="0"/>
        <v>49.661015190272487</v>
      </c>
    </row>
    <row r="122" spans="1:6" ht="12.75" customHeight="1" x14ac:dyDescent="0.2">
      <c r="A122" s="53">
        <v>6532</v>
      </c>
      <c r="B122" s="85" t="s">
        <v>290</v>
      </c>
      <c r="C122" s="50" t="s">
        <v>291</v>
      </c>
      <c r="D122" s="242">
        <v>69489.210000000006</v>
      </c>
      <c r="E122" s="242">
        <v>151559.69</v>
      </c>
      <c r="F122" s="52">
        <f t="shared" si="0"/>
        <v>218.10535765192895</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3700.25</v>
      </c>
      <c r="E124" s="51">
        <f t="shared" si="27"/>
        <v>17495.189999999999</v>
      </c>
      <c r="F124" s="52">
        <f t="shared" si="0"/>
        <v>472.81102628200796</v>
      </c>
    </row>
    <row r="125" spans="1:6" ht="12.75" customHeight="1" x14ac:dyDescent="0.2">
      <c r="A125" s="53">
        <v>661</v>
      </c>
      <c r="B125" s="86" t="s">
        <v>296</v>
      </c>
      <c r="C125" s="50" t="s">
        <v>297</v>
      </c>
      <c r="D125" s="51">
        <f t="shared" ref="D125:E125" si="28">SUM(D126:D127)</f>
        <v>825.87</v>
      </c>
      <c r="E125" s="51">
        <f t="shared" si="28"/>
        <v>17495.189999999999</v>
      </c>
      <c r="F125" s="52">
        <f t="shared" si="0"/>
        <v>2118.3951469359586</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825.87</v>
      </c>
      <c r="E127" s="242">
        <v>17495.189999999999</v>
      </c>
      <c r="F127" s="52">
        <f t="shared" si="0"/>
        <v>2118.3951469359586</v>
      </c>
    </row>
    <row r="128" spans="1:6" ht="24" x14ac:dyDescent="0.2">
      <c r="A128" s="53">
        <v>663</v>
      </c>
      <c r="B128" s="231" t="s">
        <v>302</v>
      </c>
      <c r="C128" s="50" t="s">
        <v>303</v>
      </c>
      <c r="D128" s="51">
        <f t="shared" ref="D128:E128" si="29">SUM(D129:D132)</f>
        <v>2874.38</v>
      </c>
      <c r="E128" s="51">
        <f t="shared" si="29"/>
        <v>0</v>
      </c>
      <c r="F128" s="52">
        <f t="shared" si="0"/>
        <v>0</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2874.38</v>
      </c>
      <c r="E130" s="242">
        <v>0</v>
      </c>
      <c r="F130" s="52">
        <f t="shared" si="0"/>
        <v>0</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12895.6</v>
      </c>
      <c r="E139" s="51">
        <f t="shared" si="33"/>
        <v>4608.67</v>
      </c>
      <c r="F139" s="52">
        <f t="shared" si="31"/>
        <v>35.738313843481492</v>
      </c>
    </row>
    <row r="140" spans="1:6" ht="12.75" customHeight="1" x14ac:dyDescent="0.2">
      <c r="A140" s="53">
        <v>681</v>
      </c>
      <c r="B140" s="85" t="s">
        <v>326</v>
      </c>
      <c r="C140" s="50" t="s">
        <v>327</v>
      </c>
      <c r="D140" s="51">
        <f t="shared" ref="D140:E140" si="34">SUM(D141:D149)</f>
        <v>5189.46</v>
      </c>
      <c r="E140" s="51">
        <f t="shared" si="34"/>
        <v>2939.45</v>
      </c>
      <c r="F140" s="52">
        <f t="shared" si="31"/>
        <v>56.642695001021295</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5189.46</v>
      </c>
      <c r="E146" s="242">
        <v>2939.45</v>
      </c>
      <c r="F146" s="52">
        <f t="shared" si="31"/>
        <v>56.642695001021295</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7706.14</v>
      </c>
      <c r="E150" s="242">
        <v>1669.22</v>
      </c>
      <c r="F150" s="52">
        <f t="shared" si="31"/>
        <v>21.660909352801792</v>
      </c>
    </row>
    <row r="151" spans="1:6" ht="12.75" customHeight="1" x14ac:dyDescent="0.2">
      <c r="A151" s="53">
        <v>3</v>
      </c>
      <c r="B151" s="85" t="s">
        <v>348</v>
      </c>
      <c r="C151" s="50" t="s">
        <v>56</v>
      </c>
      <c r="D151" s="51">
        <f t="shared" ref="D151:E151" si="35">D152+D163+D196+D215+D224+D252+D263</f>
        <v>1243219.2699999998</v>
      </c>
      <c r="E151" s="51">
        <f t="shared" si="35"/>
        <v>1394893.65</v>
      </c>
      <c r="F151" s="52">
        <f t="shared" si="31"/>
        <v>112.20013103561371</v>
      </c>
    </row>
    <row r="152" spans="1:6" ht="12.75" customHeight="1" x14ac:dyDescent="0.2">
      <c r="A152" s="53">
        <v>31</v>
      </c>
      <c r="B152" s="85" t="s">
        <v>349</v>
      </c>
      <c r="C152" s="50" t="s">
        <v>350</v>
      </c>
      <c r="D152" s="51">
        <f t="shared" ref="D152:E152" si="36">D153+D158+D159</f>
        <v>201725.27000000002</v>
      </c>
      <c r="E152" s="51">
        <f t="shared" si="36"/>
        <v>220018.69</v>
      </c>
      <c r="F152" s="52">
        <f t="shared" si="31"/>
        <v>109.06848209944147</v>
      </c>
    </row>
    <row r="153" spans="1:6" ht="12.75" customHeight="1" x14ac:dyDescent="0.2">
      <c r="A153" s="53">
        <v>311</v>
      </c>
      <c r="B153" s="85" t="s">
        <v>351</v>
      </c>
      <c r="C153" s="50" t="s">
        <v>352</v>
      </c>
      <c r="D153" s="51">
        <f t="shared" ref="D153:E153" si="37">SUM(D154:D157)</f>
        <v>168972.44</v>
      </c>
      <c r="E153" s="51">
        <f t="shared" si="37"/>
        <v>175272.71</v>
      </c>
      <c r="F153" s="52">
        <f t="shared" si="31"/>
        <v>103.72857845930376</v>
      </c>
    </row>
    <row r="154" spans="1:6" ht="12.75" customHeight="1" x14ac:dyDescent="0.2">
      <c r="A154" s="53">
        <v>3111</v>
      </c>
      <c r="B154" s="85" t="s">
        <v>353</v>
      </c>
      <c r="C154" s="50" t="s">
        <v>354</v>
      </c>
      <c r="D154" s="242">
        <v>167465.76999999999</v>
      </c>
      <c r="E154" s="242">
        <v>173765.99</v>
      </c>
      <c r="F154" s="52">
        <f t="shared" si="31"/>
        <v>103.76209418796449</v>
      </c>
    </row>
    <row r="155" spans="1:6" ht="12.75" customHeight="1" x14ac:dyDescent="0.2">
      <c r="A155" s="53">
        <v>3112</v>
      </c>
      <c r="B155" s="85" t="s">
        <v>355</v>
      </c>
      <c r="C155" s="50" t="s">
        <v>356</v>
      </c>
      <c r="D155" s="242">
        <v>1506.67</v>
      </c>
      <c r="E155" s="242">
        <v>1506.72</v>
      </c>
      <c r="F155" s="52">
        <f t="shared" si="31"/>
        <v>100.00331857672882</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4849.6899999999996</v>
      </c>
      <c r="E158" s="242">
        <v>15825.97</v>
      </c>
      <c r="F158" s="52">
        <f t="shared" si="31"/>
        <v>326.32951796918979</v>
      </c>
    </row>
    <row r="159" spans="1:6" ht="12.75" customHeight="1" x14ac:dyDescent="0.2">
      <c r="A159" s="53">
        <v>313</v>
      </c>
      <c r="B159" s="85" t="s">
        <v>363</v>
      </c>
      <c r="C159" s="50" t="s">
        <v>364</v>
      </c>
      <c r="D159" s="51">
        <f t="shared" ref="D159:E159" si="38">SUM(D160:D162)</f>
        <v>27903.14</v>
      </c>
      <c r="E159" s="51">
        <f t="shared" si="38"/>
        <v>28920.01</v>
      </c>
      <c r="F159" s="52">
        <f t="shared" si="31"/>
        <v>103.6442851951429</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27903.14</v>
      </c>
      <c r="E161" s="242">
        <v>28920.01</v>
      </c>
      <c r="F161" s="52">
        <f t="shared" si="31"/>
        <v>103.6442851951429</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706275.25</v>
      </c>
      <c r="E163" s="51">
        <f t="shared" si="39"/>
        <v>795618.51</v>
      </c>
      <c r="F163" s="52">
        <f t="shared" si="31"/>
        <v>112.64992083468874</v>
      </c>
    </row>
    <row r="164" spans="1:6" ht="12.75" customHeight="1" x14ac:dyDescent="0.2">
      <c r="A164" s="53">
        <v>321</v>
      </c>
      <c r="B164" s="85" t="s">
        <v>372</v>
      </c>
      <c r="C164" s="50" t="s">
        <v>373</v>
      </c>
      <c r="D164" s="51">
        <f t="shared" ref="D164:E164" si="40">SUM(D165:D168)</f>
        <v>18747.79</v>
      </c>
      <c r="E164" s="51">
        <f t="shared" si="40"/>
        <v>15242.399999999998</v>
      </c>
      <c r="F164" s="52">
        <f t="shared" si="31"/>
        <v>81.30238284085749</v>
      </c>
    </row>
    <row r="165" spans="1:6" ht="12.75" customHeight="1" x14ac:dyDescent="0.2">
      <c r="A165" s="53">
        <v>3211</v>
      </c>
      <c r="B165" s="85" t="s">
        <v>374</v>
      </c>
      <c r="C165" s="50" t="s">
        <v>375</v>
      </c>
      <c r="D165" s="242">
        <v>908.02</v>
      </c>
      <c r="E165" s="242">
        <v>887.29</v>
      </c>
      <c r="F165" s="52">
        <f t="shared" si="31"/>
        <v>97.717010638532187</v>
      </c>
    </row>
    <row r="166" spans="1:6" ht="12.75" customHeight="1" x14ac:dyDescent="0.2">
      <c r="A166" s="53">
        <v>3212</v>
      </c>
      <c r="B166" s="85" t="s">
        <v>376</v>
      </c>
      <c r="C166" s="50" t="s">
        <v>377</v>
      </c>
      <c r="D166" s="242">
        <v>6283.41</v>
      </c>
      <c r="E166" s="242">
        <v>7017.16</v>
      </c>
      <c r="F166" s="52">
        <f t="shared" si="31"/>
        <v>111.6775763478748</v>
      </c>
    </row>
    <row r="167" spans="1:6" ht="12.75" customHeight="1" x14ac:dyDescent="0.2">
      <c r="A167" s="53">
        <v>3213</v>
      </c>
      <c r="B167" s="85" t="s">
        <v>378</v>
      </c>
      <c r="C167" s="50" t="s">
        <v>379</v>
      </c>
      <c r="D167" s="242">
        <v>1931.57</v>
      </c>
      <c r="E167" s="242">
        <v>1170.08</v>
      </c>
      <c r="F167" s="52">
        <f t="shared" si="31"/>
        <v>60.576629374032521</v>
      </c>
    </row>
    <row r="168" spans="1:6" ht="12.75" customHeight="1" x14ac:dyDescent="0.2">
      <c r="A168" s="53">
        <v>3214</v>
      </c>
      <c r="B168" s="85" t="s">
        <v>380</v>
      </c>
      <c r="C168" s="50" t="s">
        <v>381</v>
      </c>
      <c r="D168" s="242">
        <v>9624.7900000000009</v>
      </c>
      <c r="E168" s="242">
        <v>6167.87</v>
      </c>
      <c r="F168" s="52">
        <f t="shared" si="31"/>
        <v>64.083164411898849</v>
      </c>
    </row>
    <row r="169" spans="1:6" ht="12.75" customHeight="1" x14ac:dyDescent="0.2">
      <c r="A169" s="53">
        <v>322</v>
      </c>
      <c r="B169" s="85" t="s">
        <v>382</v>
      </c>
      <c r="C169" s="50" t="s">
        <v>383</v>
      </c>
      <c r="D169" s="51">
        <f t="shared" ref="D169:E169" si="41">SUM(D170:D176)</f>
        <v>188170.59</v>
      </c>
      <c r="E169" s="51">
        <f t="shared" si="41"/>
        <v>153739.60999999999</v>
      </c>
      <c r="F169" s="52">
        <f t="shared" si="31"/>
        <v>81.702252195733664</v>
      </c>
    </row>
    <row r="170" spans="1:6" ht="12.75" customHeight="1" x14ac:dyDescent="0.2">
      <c r="A170" s="53">
        <v>3221</v>
      </c>
      <c r="B170" s="85" t="s">
        <v>384</v>
      </c>
      <c r="C170" s="50" t="s">
        <v>385</v>
      </c>
      <c r="D170" s="242">
        <v>11506.78</v>
      </c>
      <c r="E170" s="242">
        <v>12620.34</v>
      </c>
      <c r="F170" s="52">
        <f t="shared" si="31"/>
        <v>109.6774249616313</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149027.74</v>
      </c>
      <c r="E172" s="242">
        <v>101414.75</v>
      </c>
      <c r="F172" s="52">
        <f t="shared" si="31"/>
        <v>68.050921258015464</v>
      </c>
    </row>
    <row r="173" spans="1:6" ht="12.75" customHeight="1" x14ac:dyDescent="0.2">
      <c r="A173" s="53">
        <v>3224</v>
      </c>
      <c r="B173" s="85" t="s">
        <v>390</v>
      </c>
      <c r="C173" s="50" t="s">
        <v>391</v>
      </c>
      <c r="D173" s="242">
        <v>26265</v>
      </c>
      <c r="E173" s="242">
        <v>38407.839999999997</v>
      </c>
      <c r="F173" s="52">
        <f t="shared" si="31"/>
        <v>146.23201979821056</v>
      </c>
    </row>
    <row r="174" spans="1:6" ht="12.75" customHeight="1" x14ac:dyDescent="0.2">
      <c r="A174" s="53">
        <v>3225</v>
      </c>
      <c r="B174" s="85" t="s">
        <v>392</v>
      </c>
      <c r="C174" s="50" t="s">
        <v>393</v>
      </c>
      <c r="D174" s="242">
        <v>1287.29</v>
      </c>
      <c r="E174" s="242">
        <v>745.18</v>
      </c>
      <c r="F174" s="52">
        <f t="shared" si="31"/>
        <v>57.887500097103214</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83.78</v>
      </c>
      <c r="E176" s="242">
        <v>551.5</v>
      </c>
      <c r="F176" s="52">
        <f t="shared" si="31"/>
        <v>658.27166388159469</v>
      </c>
    </row>
    <row r="177" spans="1:6" ht="12.75" customHeight="1" x14ac:dyDescent="0.2">
      <c r="A177" s="53">
        <v>323</v>
      </c>
      <c r="B177" s="85" t="s">
        <v>398</v>
      </c>
      <c r="C177" s="50" t="s">
        <v>399</v>
      </c>
      <c r="D177" s="51">
        <f t="shared" ref="D177:E177" si="42">SUM(D178:D186)</f>
        <v>453975.36000000004</v>
      </c>
      <c r="E177" s="51">
        <f t="shared" si="42"/>
        <v>580807.77</v>
      </c>
      <c r="F177" s="52">
        <f t="shared" si="31"/>
        <v>127.93817047691751</v>
      </c>
    </row>
    <row r="178" spans="1:6" ht="12.75" customHeight="1" x14ac:dyDescent="0.2">
      <c r="A178" s="53">
        <v>3231</v>
      </c>
      <c r="B178" s="85" t="s">
        <v>400</v>
      </c>
      <c r="C178" s="50" t="s">
        <v>401</v>
      </c>
      <c r="D178" s="242">
        <v>15460.42</v>
      </c>
      <c r="E178" s="242">
        <v>23983.08</v>
      </c>
      <c r="F178" s="52">
        <f t="shared" si="31"/>
        <v>155.12566928970884</v>
      </c>
    </row>
    <row r="179" spans="1:6" ht="12.75" customHeight="1" x14ac:dyDescent="0.2">
      <c r="A179" s="53">
        <v>3232</v>
      </c>
      <c r="B179" s="85" t="s">
        <v>402</v>
      </c>
      <c r="C179" s="50" t="s">
        <v>403</v>
      </c>
      <c r="D179" s="242">
        <v>253301.83</v>
      </c>
      <c r="E179" s="242">
        <v>364268.04</v>
      </c>
      <c r="F179" s="52">
        <f t="shared" si="31"/>
        <v>143.8078990586053</v>
      </c>
    </row>
    <row r="180" spans="1:6" ht="12.75" customHeight="1" x14ac:dyDescent="0.2">
      <c r="A180" s="53">
        <v>3233</v>
      </c>
      <c r="B180" s="85" t="s">
        <v>404</v>
      </c>
      <c r="C180" s="50" t="s">
        <v>405</v>
      </c>
      <c r="D180" s="242">
        <v>8390.27</v>
      </c>
      <c r="E180" s="242">
        <v>12607.45</v>
      </c>
      <c r="F180" s="52">
        <f t="shared" si="31"/>
        <v>150.26274482227629</v>
      </c>
    </row>
    <row r="181" spans="1:6" ht="12.75" customHeight="1" x14ac:dyDescent="0.2">
      <c r="A181" s="53">
        <v>3234</v>
      </c>
      <c r="B181" s="85" t="s">
        <v>406</v>
      </c>
      <c r="C181" s="50" t="s">
        <v>407</v>
      </c>
      <c r="D181" s="242">
        <v>49101.75</v>
      </c>
      <c r="E181" s="242">
        <v>55518.96</v>
      </c>
      <c r="F181" s="52">
        <f t="shared" si="31"/>
        <v>113.06920832760542</v>
      </c>
    </row>
    <row r="182" spans="1:6" ht="12.75" customHeight="1" x14ac:dyDescent="0.2">
      <c r="A182" s="53">
        <v>3235</v>
      </c>
      <c r="B182" s="85" t="s">
        <v>408</v>
      </c>
      <c r="C182" s="50" t="s">
        <v>409</v>
      </c>
      <c r="D182" s="242">
        <v>6293.21</v>
      </c>
      <c r="E182" s="242">
        <v>6041.56</v>
      </c>
      <c r="F182" s="52">
        <f t="shared" si="31"/>
        <v>96.001245787126138</v>
      </c>
    </row>
    <row r="183" spans="1:6" ht="12.75" customHeight="1" x14ac:dyDescent="0.2">
      <c r="A183" s="53">
        <v>3236</v>
      </c>
      <c r="B183" s="85" t="s">
        <v>410</v>
      </c>
      <c r="C183" s="50" t="s">
        <v>411</v>
      </c>
      <c r="D183" s="242">
        <v>1794.63</v>
      </c>
      <c r="E183" s="242">
        <v>3579.7</v>
      </c>
      <c r="F183" s="52">
        <f t="shared" si="31"/>
        <v>199.46729966622644</v>
      </c>
    </row>
    <row r="184" spans="1:6" ht="12.75" customHeight="1" x14ac:dyDescent="0.2">
      <c r="A184" s="53">
        <v>3237</v>
      </c>
      <c r="B184" s="85" t="s">
        <v>412</v>
      </c>
      <c r="C184" s="50" t="s">
        <v>413</v>
      </c>
      <c r="D184" s="242">
        <v>95539.75</v>
      </c>
      <c r="E184" s="242">
        <v>75601.440000000002</v>
      </c>
      <c r="F184" s="52">
        <f t="shared" si="31"/>
        <v>79.130874845286911</v>
      </c>
    </row>
    <row r="185" spans="1:6" ht="12.75" customHeight="1" x14ac:dyDescent="0.2">
      <c r="A185" s="53">
        <v>3238</v>
      </c>
      <c r="B185" s="85" t="s">
        <v>414</v>
      </c>
      <c r="C185" s="50" t="s">
        <v>415</v>
      </c>
      <c r="D185" s="242">
        <v>16848.080000000002</v>
      </c>
      <c r="E185" s="242">
        <v>27553.42</v>
      </c>
      <c r="F185" s="52">
        <f t="shared" si="31"/>
        <v>163.54041528767667</v>
      </c>
    </row>
    <row r="186" spans="1:6" ht="12.75" customHeight="1" x14ac:dyDescent="0.2">
      <c r="A186" s="53">
        <v>3239</v>
      </c>
      <c r="B186" s="85" t="s">
        <v>416</v>
      </c>
      <c r="C186" s="50" t="s">
        <v>417</v>
      </c>
      <c r="D186" s="242">
        <v>7245.42</v>
      </c>
      <c r="E186" s="242">
        <v>11654.12</v>
      </c>
      <c r="F186" s="52">
        <f t="shared" si="31"/>
        <v>160.84809438238224</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45381.51</v>
      </c>
      <c r="E188" s="51">
        <f t="shared" si="43"/>
        <v>45828.729999999996</v>
      </c>
      <c r="F188" s="52">
        <f t="shared" si="31"/>
        <v>100.98546742935612</v>
      </c>
    </row>
    <row r="189" spans="1:6" ht="12.75" customHeight="1" x14ac:dyDescent="0.2">
      <c r="A189" s="53">
        <v>3291</v>
      </c>
      <c r="B189" s="232" t="s">
        <v>422</v>
      </c>
      <c r="C189" s="50" t="s">
        <v>423</v>
      </c>
      <c r="D189" s="242">
        <v>11863.28</v>
      </c>
      <c r="E189" s="242">
        <v>9347.2099999999991</v>
      </c>
      <c r="F189" s="52">
        <f t="shared" si="31"/>
        <v>78.791110047137039</v>
      </c>
    </row>
    <row r="190" spans="1:6" ht="12.75" customHeight="1" x14ac:dyDescent="0.2">
      <c r="A190" s="53">
        <v>3292</v>
      </c>
      <c r="B190" s="85" t="s">
        <v>424</v>
      </c>
      <c r="C190" s="50" t="s">
        <v>425</v>
      </c>
      <c r="D190" s="242">
        <v>2922.41</v>
      </c>
      <c r="E190" s="242">
        <v>4141.9399999999996</v>
      </c>
      <c r="F190" s="52">
        <f t="shared" si="31"/>
        <v>141.73028425169636</v>
      </c>
    </row>
    <row r="191" spans="1:6" ht="12.75" customHeight="1" x14ac:dyDescent="0.2">
      <c r="A191" s="53">
        <v>3293</v>
      </c>
      <c r="B191" s="85" t="s">
        <v>426</v>
      </c>
      <c r="C191" s="50" t="s">
        <v>427</v>
      </c>
      <c r="D191" s="242">
        <v>12060.07</v>
      </c>
      <c r="E191" s="242">
        <v>14173.68</v>
      </c>
      <c r="F191" s="52">
        <f t="shared" si="31"/>
        <v>117.52568600348093</v>
      </c>
    </row>
    <row r="192" spans="1:6" ht="12.75" customHeight="1" x14ac:dyDescent="0.2">
      <c r="A192" s="53">
        <v>3294</v>
      </c>
      <c r="B192" s="85" t="s">
        <v>428</v>
      </c>
      <c r="C192" s="50" t="s">
        <v>429</v>
      </c>
      <c r="D192" s="242">
        <v>3213.47</v>
      </c>
      <c r="E192" s="242">
        <v>1664</v>
      </c>
      <c r="F192" s="52">
        <f t="shared" si="31"/>
        <v>51.782030017395527</v>
      </c>
    </row>
    <row r="193" spans="1:6" ht="12.75" customHeight="1" x14ac:dyDescent="0.2">
      <c r="A193" s="53">
        <v>3295</v>
      </c>
      <c r="B193" s="85" t="s">
        <v>430</v>
      </c>
      <c r="C193" s="50" t="s">
        <v>431</v>
      </c>
      <c r="D193" s="242">
        <v>1626.75</v>
      </c>
      <c r="E193" s="242">
        <v>1905.62</v>
      </c>
      <c r="F193" s="52">
        <f t="shared" si="31"/>
        <v>117.14276932534193</v>
      </c>
    </row>
    <row r="194" spans="1:6" ht="12.75" customHeight="1" x14ac:dyDescent="0.2">
      <c r="A194" s="53" t="s">
        <v>432</v>
      </c>
      <c r="B194" s="85" t="s">
        <v>433</v>
      </c>
      <c r="C194" s="50" t="s">
        <v>432</v>
      </c>
      <c r="D194" s="242">
        <v>10291.99</v>
      </c>
      <c r="E194" s="242">
        <v>3993.24</v>
      </c>
      <c r="F194" s="52">
        <f t="shared" si="31"/>
        <v>38.799493586760185</v>
      </c>
    </row>
    <row r="195" spans="1:6" ht="12.75" customHeight="1" x14ac:dyDescent="0.2">
      <c r="A195" s="53">
        <v>3299</v>
      </c>
      <c r="B195" s="85" t="s">
        <v>434</v>
      </c>
      <c r="C195" s="50" t="s">
        <v>435</v>
      </c>
      <c r="D195" s="242">
        <v>3403.54</v>
      </c>
      <c r="E195" s="242">
        <v>10603.04</v>
      </c>
      <c r="F195" s="52">
        <f t="shared" si="31"/>
        <v>311.52976019086009</v>
      </c>
    </row>
    <row r="196" spans="1:6" ht="12.75" customHeight="1" x14ac:dyDescent="0.2">
      <c r="A196" s="53">
        <v>34</v>
      </c>
      <c r="B196" s="232" t="s">
        <v>436</v>
      </c>
      <c r="C196" s="50" t="s">
        <v>437</v>
      </c>
      <c r="D196" s="51">
        <f t="shared" ref="D196:E196" si="44">D197+D202+D210</f>
        <v>3044.21</v>
      </c>
      <c r="E196" s="51">
        <f t="shared" si="44"/>
        <v>3826.21</v>
      </c>
      <c r="F196" s="52">
        <f t="shared" si="31"/>
        <v>125.68810955880178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497.82</v>
      </c>
      <c r="E202" s="51">
        <f t="shared" si="46"/>
        <v>0</v>
      </c>
      <c r="F202" s="52">
        <f t="shared" si="31"/>
        <v>0</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497.82</v>
      </c>
      <c r="E205" s="242"/>
      <c r="F205" s="52">
        <f t="shared" si="31"/>
        <v>0</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2546.39</v>
      </c>
      <c r="E210" s="51">
        <f t="shared" si="47"/>
        <v>3826.21</v>
      </c>
      <c r="F210" s="52">
        <f t="shared" si="31"/>
        <v>150.26017224384324</v>
      </c>
    </row>
    <row r="211" spans="1:6" ht="12.75" customHeight="1" x14ac:dyDescent="0.2">
      <c r="A211" s="53">
        <v>3431</v>
      </c>
      <c r="B211" s="232" t="s">
        <v>466</v>
      </c>
      <c r="C211" s="50" t="s">
        <v>467</v>
      </c>
      <c r="D211" s="242">
        <v>2277.39</v>
      </c>
      <c r="E211" s="242">
        <v>3404.48</v>
      </c>
      <c r="F211" s="52">
        <f t="shared" si="31"/>
        <v>149.49042544316083</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189.52</v>
      </c>
      <c r="E213" s="242">
        <v>311.66000000000003</v>
      </c>
      <c r="F213" s="52">
        <f t="shared" si="31"/>
        <v>164.44702406078514</v>
      </c>
    </row>
    <row r="214" spans="1:6" ht="12.75" customHeight="1" x14ac:dyDescent="0.2">
      <c r="A214" s="53">
        <v>3434</v>
      </c>
      <c r="B214" s="85" t="s">
        <v>472</v>
      </c>
      <c r="C214" s="50" t="s">
        <v>473</v>
      </c>
      <c r="D214" s="242">
        <v>79.48</v>
      </c>
      <c r="E214" s="242">
        <v>110.07</v>
      </c>
      <c r="F214" s="52">
        <f t="shared" si="31"/>
        <v>138.48766985405132</v>
      </c>
    </row>
    <row r="215" spans="1:6" ht="12.75" customHeight="1" x14ac:dyDescent="0.2">
      <c r="A215" s="53">
        <v>35</v>
      </c>
      <c r="B215" s="85" t="s">
        <v>474</v>
      </c>
      <c r="C215" s="50" t="s">
        <v>475</v>
      </c>
      <c r="D215" s="51">
        <f t="shared" ref="D215:E215" si="48">D216+D219+D223</f>
        <v>48175.72</v>
      </c>
      <c r="E215" s="51">
        <f t="shared" si="48"/>
        <v>0</v>
      </c>
      <c r="F215" s="52">
        <f t="shared" si="31"/>
        <v>0</v>
      </c>
    </row>
    <row r="216" spans="1:6" ht="12.75" customHeight="1" x14ac:dyDescent="0.2">
      <c r="A216" s="53">
        <v>351</v>
      </c>
      <c r="B216" s="85" t="s">
        <v>476</v>
      </c>
      <c r="C216" s="50" t="s">
        <v>477</v>
      </c>
      <c r="D216" s="51">
        <f t="shared" ref="D216:E216" si="49">SUM(D217:D218)</f>
        <v>48175.72</v>
      </c>
      <c r="E216" s="51">
        <f t="shared" si="49"/>
        <v>0</v>
      </c>
      <c r="F216" s="52">
        <f t="shared" si="31"/>
        <v>0</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48175.72</v>
      </c>
      <c r="E218" s="242">
        <v>0</v>
      </c>
      <c r="F218" s="52">
        <f t="shared" si="31"/>
        <v>0</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155145.69999999998</v>
      </c>
      <c r="E224" s="51">
        <f t="shared" si="51"/>
        <v>195043.98</v>
      </c>
      <c r="F224" s="52">
        <f t="shared" ref="F224:F235" si="52">IF(D224&lt;&gt;0,IF(E224/D224&gt;=100,"&gt;&gt;100",E224/D224*100),"-")</f>
        <v>125.71665215342742</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15478</v>
      </c>
      <c r="F231" s="52" t="str">
        <f t="shared" si="52"/>
        <v>-</v>
      </c>
    </row>
    <row r="232" spans="1:6" ht="12.75" customHeight="1" x14ac:dyDescent="0.2">
      <c r="A232" s="53">
        <v>3631</v>
      </c>
      <c r="B232" s="85" t="s">
        <v>508</v>
      </c>
      <c r="C232" s="50" t="s">
        <v>509</v>
      </c>
      <c r="D232" s="242">
        <v>0</v>
      </c>
      <c r="E232" s="242">
        <v>1978</v>
      </c>
      <c r="F232" s="52" t="str">
        <f t="shared" si="52"/>
        <v>-</v>
      </c>
    </row>
    <row r="233" spans="1:6" ht="12.75" customHeight="1" x14ac:dyDescent="0.2">
      <c r="A233" s="53">
        <v>3632</v>
      </c>
      <c r="B233" s="85" t="s">
        <v>510</v>
      </c>
      <c r="C233" s="50" t="s">
        <v>511</v>
      </c>
      <c r="D233" s="242">
        <v>0</v>
      </c>
      <c r="E233" s="242">
        <v>13500</v>
      </c>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155145.69999999998</v>
      </c>
      <c r="E240" s="51">
        <f t="shared" si="58"/>
        <v>179565.98</v>
      </c>
      <c r="F240" s="52">
        <f t="shared" ref="F240:F243" si="59">IF(D240&lt;&gt;0,IF(E240/D240&gt;=100,"&gt;&gt;100",E240/D240*100),"-")</f>
        <v>115.74022354470669</v>
      </c>
    </row>
    <row r="241" spans="1:6" ht="24" x14ac:dyDescent="0.2">
      <c r="A241" s="53">
        <v>3672</v>
      </c>
      <c r="B241" s="85" t="s">
        <v>526</v>
      </c>
      <c r="C241" s="50" t="s">
        <v>527</v>
      </c>
      <c r="D241" s="242">
        <v>152491.24</v>
      </c>
      <c r="E241" s="242">
        <v>177107.13</v>
      </c>
      <c r="F241" s="52">
        <f t="shared" si="59"/>
        <v>116.14249448033868</v>
      </c>
    </row>
    <row r="242" spans="1:6" ht="24" x14ac:dyDescent="0.2">
      <c r="A242" s="53">
        <v>3673</v>
      </c>
      <c r="B242" s="85" t="s">
        <v>528</v>
      </c>
      <c r="C242" s="50" t="s">
        <v>529</v>
      </c>
      <c r="D242" s="242">
        <v>2654.46</v>
      </c>
      <c r="E242" s="242">
        <v>2458.85</v>
      </c>
      <c r="F242" s="52">
        <f t="shared" si="59"/>
        <v>92.630892912306066</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47280.4</v>
      </c>
      <c r="E252" s="51">
        <f t="shared" si="63"/>
        <v>85572.75</v>
      </c>
      <c r="F252" s="52">
        <f t="shared" ref="F252:F258" si="64">IF(D252&lt;&gt;0,IF(E252/D252&gt;=100,"&gt;&gt;100",E252/D252*100),"-")</f>
        <v>180.98990279270058</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47280.4</v>
      </c>
      <c r="E259" s="51">
        <f t="shared" si="66"/>
        <v>85572.75</v>
      </c>
      <c r="F259" s="52">
        <f t="shared" ref="F259:F262" si="67">IF(D259&lt;&gt;0,IF(E259/D259&gt;=100,"&gt;&gt;100",E259/D259*100),"-")</f>
        <v>180.98990279270058</v>
      </c>
    </row>
    <row r="260" spans="1:6" ht="12.75" customHeight="1" x14ac:dyDescent="0.2">
      <c r="A260" s="53">
        <v>3721</v>
      </c>
      <c r="B260" s="85" t="s">
        <v>560</v>
      </c>
      <c r="C260" s="50" t="s">
        <v>561</v>
      </c>
      <c r="D260" s="242">
        <v>33758.07</v>
      </c>
      <c r="E260" s="242">
        <v>70892.7</v>
      </c>
      <c r="F260" s="52">
        <f t="shared" si="67"/>
        <v>210.00223057775517</v>
      </c>
    </row>
    <row r="261" spans="1:6" ht="12.75" customHeight="1" x14ac:dyDescent="0.2">
      <c r="A261" s="53">
        <v>3722</v>
      </c>
      <c r="B261" s="85" t="s">
        <v>562</v>
      </c>
      <c r="C261" s="50" t="s">
        <v>563</v>
      </c>
      <c r="D261" s="242">
        <v>13522.33</v>
      </c>
      <c r="E261" s="242">
        <v>14680.05</v>
      </c>
      <c r="F261" s="52">
        <f t="shared" si="67"/>
        <v>108.56154227858661</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81572.72</v>
      </c>
      <c r="E263" s="51">
        <f t="shared" si="68"/>
        <v>94813.510000000009</v>
      </c>
      <c r="F263" s="52">
        <f t="shared" ref="F263:F267" si="69">IF(D263&lt;&gt;0,IF(E263/D263&gt;=100,"&gt;&gt;100",E263/D263*100),"-")</f>
        <v>116.2318848752377</v>
      </c>
    </row>
    <row r="264" spans="1:6" ht="12.75" customHeight="1" x14ac:dyDescent="0.2">
      <c r="A264" s="53">
        <v>381</v>
      </c>
      <c r="B264" s="85" t="s">
        <v>568</v>
      </c>
      <c r="C264" s="50" t="s">
        <v>569</v>
      </c>
      <c r="D264" s="51">
        <f t="shared" ref="D264:E264" si="70">SUM(D265:D267)</f>
        <v>73270.31</v>
      </c>
      <c r="E264" s="51">
        <f t="shared" si="70"/>
        <v>82226.080000000002</v>
      </c>
      <c r="F264" s="52">
        <f t="shared" si="69"/>
        <v>112.22291812331626</v>
      </c>
    </row>
    <row r="265" spans="1:6" ht="12.75" customHeight="1" x14ac:dyDescent="0.2">
      <c r="A265" s="53">
        <v>3811</v>
      </c>
      <c r="B265" s="85" t="s">
        <v>570</v>
      </c>
      <c r="C265" s="50" t="s">
        <v>571</v>
      </c>
      <c r="D265" s="242">
        <v>73270.31</v>
      </c>
      <c r="E265" s="242">
        <v>82226.080000000002</v>
      </c>
      <c r="F265" s="52">
        <f t="shared" si="69"/>
        <v>112.22291812331626</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8302.41</v>
      </c>
      <c r="E273" s="51">
        <f t="shared" si="73"/>
        <v>12587.43</v>
      </c>
      <c r="F273" s="52">
        <f t="shared" ref="F273:F284" si="74">IF(D273&lt;&gt;0,IF(E273/D273&gt;=100,"&gt;&gt;100",E273/D273*100),"-")</f>
        <v>151.61176092243096</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8302.41</v>
      </c>
      <c r="E277" s="242">
        <v>12587.43</v>
      </c>
      <c r="F277" s="52">
        <f t="shared" si="74"/>
        <v>151.61176092243096</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1243219.2699999998</v>
      </c>
      <c r="E289" s="51">
        <f t="shared" si="79"/>
        <v>1394893.65</v>
      </c>
      <c r="F289" s="52">
        <f t="shared" si="76"/>
        <v>112.20013103561371</v>
      </c>
    </row>
    <row r="290" spans="1:6" ht="12.75" customHeight="1" x14ac:dyDescent="0.2">
      <c r="A290" s="53" t="s">
        <v>609</v>
      </c>
      <c r="B290" s="85" t="s">
        <v>620</v>
      </c>
      <c r="C290" s="50" t="s">
        <v>621</v>
      </c>
      <c r="D290" s="51">
        <f>IF(D6&gt;=D289,D6-D289,0)</f>
        <v>724708.30000000028</v>
      </c>
      <c r="E290" s="51">
        <f>IF(E6&gt;=E289,E6-E289,0)</f>
        <v>1194278.7999999998</v>
      </c>
      <c r="F290" s="52">
        <f t="shared" si="76"/>
        <v>164.79441452512677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68706.960000000006</v>
      </c>
      <c r="E292" s="242">
        <v>581771.14</v>
      </c>
      <c r="F292" s="52">
        <f t="shared" si="76"/>
        <v>846.74265896788313</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1" t="s">
        <v>634</v>
      </c>
      <c r="B297" s="352"/>
      <c r="C297" s="219"/>
      <c r="D297" s="58"/>
      <c r="E297" s="58"/>
      <c r="F297" s="59"/>
    </row>
    <row r="298" spans="1:6" ht="12.75" customHeight="1" x14ac:dyDescent="0.2">
      <c r="A298" s="53">
        <v>7</v>
      </c>
      <c r="B298" s="85" t="s">
        <v>635</v>
      </c>
      <c r="C298" s="50" t="s">
        <v>636</v>
      </c>
      <c r="D298" s="51">
        <f t="shared" ref="D298:E298" si="80">D299+D311+D344+D348</f>
        <v>790676.08</v>
      </c>
      <c r="E298" s="51">
        <f t="shared" si="80"/>
        <v>595749.69999999995</v>
      </c>
      <c r="F298" s="52">
        <f t="shared" ref="F298:F418" si="81">IF(D298&lt;&gt;0,IF(E298/D298&gt;=100,"&gt;&gt;100",E298/D298*100),"-")</f>
        <v>75.346872767416954</v>
      </c>
    </row>
    <row r="299" spans="1:6" ht="12.75" customHeight="1" x14ac:dyDescent="0.2">
      <c r="A299" s="53">
        <v>71</v>
      </c>
      <c r="B299" s="85" t="s">
        <v>637</v>
      </c>
      <c r="C299" s="50" t="s">
        <v>638</v>
      </c>
      <c r="D299" s="51">
        <f t="shared" ref="D299:E299" si="82">D300+D304</f>
        <v>790165.69</v>
      </c>
      <c r="E299" s="51">
        <f t="shared" si="82"/>
        <v>595281.69999999995</v>
      </c>
      <c r="F299" s="52">
        <f t="shared" si="81"/>
        <v>75.336313324361129</v>
      </c>
    </row>
    <row r="300" spans="1:6" ht="24" x14ac:dyDescent="0.2">
      <c r="A300" s="53">
        <v>711</v>
      </c>
      <c r="B300" s="85" t="s">
        <v>639</v>
      </c>
      <c r="C300" s="50" t="s">
        <v>640</v>
      </c>
      <c r="D300" s="51">
        <f t="shared" ref="D300:E300" si="83">SUM(D301:D303)</f>
        <v>790165.69</v>
      </c>
      <c r="E300" s="51">
        <f t="shared" si="83"/>
        <v>595281.69999999995</v>
      </c>
      <c r="F300" s="52">
        <f t="shared" si="81"/>
        <v>75.336313324361129</v>
      </c>
    </row>
    <row r="301" spans="1:6" ht="12.75" customHeight="1" x14ac:dyDescent="0.2">
      <c r="A301" s="53">
        <v>7111</v>
      </c>
      <c r="B301" s="85" t="s">
        <v>641</v>
      </c>
      <c r="C301" s="50" t="s">
        <v>642</v>
      </c>
      <c r="D301" s="242">
        <v>790165.69</v>
      </c>
      <c r="E301" s="242">
        <v>595281.69999999995</v>
      </c>
      <c r="F301" s="52">
        <f t="shared" si="81"/>
        <v>75.336313324361129</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510.39</v>
      </c>
      <c r="E311" s="51">
        <f t="shared" si="85"/>
        <v>468</v>
      </c>
      <c r="F311" s="52">
        <f t="shared" si="81"/>
        <v>91.694586492682078</v>
      </c>
    </row>
    <row r="312" spans="1:6" ht="12.75" customHeight="1" x14ac:dyDescent="0.2">
      <c r="A312" s="53">
        <v>721</v>
      </c>
      <c r="B312" s="85" t="s">
        <v>663</v>
      </c>
      <c r="C312" s="50" t="s">
        <v>664</v>
      </c>
      <c r="D312" s="51">
        <f t="shared" ref="D312:E312" si="86">SUM(D313:D316)</f>
        <v>510.39</v>
      </c>
      <c r="E312" s="51">
        <f t="shared" si="86"/>
        <v>468</v>
      </c>
      <c r="F312" s="52">
        <f t="shared" si="81"/>
        <v>91.694586492682078</v>
      </c>
    </row>
    <row r="313" spans="1:6" ht="12.75" customHeight="1" x14ac:dyDescent="0.2">
      <c r="A313" s="53">
        <v>7211</v>
      </c>
      <c r="B313" s="85" t="s">
        <v>665</v>
      </c>
      <c r="C313" s="50" t="s">
        <v>666</v>
      </c>
      <c r="D313" s="242">
        <v>510.39</v>
      </c>
      <c r="E313" s="242">
        <v>468</v>
      </c>
      <c r="F313" s="52">
        <f t="shared" si="81"/>
        <v>91.694586492682078</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809778.74000000011</v>
      </c>
      <c r="E350" s="51">
        <f t="shared" si="95"/>
        <v>1521656.0399999998</v>
      </c>
      <c r="F350" s="52">
        <f t="shared" si="81"/>
        <v>187.91009998607763</v>
      </c>
    </row>
    <row r="351" spans="1:6" ht="12.75" customHeight="1" x14ac:dyDescent="0.2">
      <c r="A351" s="53">
        <v>41</v>
      </c>
      <c r="B351" s="85" t="s">
        <v>741</v>
      </c>
      <c r="C351" s="50" t="s">
        <v>742</v>
      </c>
      <c r="D351" s="51">
        <f t="shared" ref="D351:E351" si="96">D352+D356</f>
        <v>131902.32</v>
      </c>
      <c r="E351" s="51">
        <f t="shared" si="96"/>
        <v>34253.75</v>
      </c>
      <c r="F351" s="52">
        <f t="shared" si="81"/>
        <v>25.96902768654865</v>
      </c>
    </row>
    <row r="352" spans="1:6" ht="12.75" customHeight="1" x14ac:dyDescent="0.2">
      <c r="A352" s="53">
        <v>411</v>
      </c>
      <c r="B352" s="85" t="s">
        <v>743</v>
      </c>
      <c r="C352" s="50" t="s">
        <v>744</v>
      </c>
      <c r="D352" s="51">
        <f t="shared" ref="D352:E352" si="97">SUM(D353:D355)</f>
        <v>16894.5</v>
      </c>
      <c r="E352" s="51">
        <f t="shared" si="97"/>
        <v>0</v>
      </c>
      <c r="F352" s="52">
        <f t="shared" si="81"/>
        <v>0</v>
      </c>
    </row>
    <row r="353" spans="1:6" ht="12.75" customHeight="1" x14ac:dyDescent="0.2">
      <c r="A353" s="53">
        <v>4111</v>
      </c>
      <c r="B353" s="85" t="s">
        <v>641</v>
      </c>
      <c r="C353" s="50" t="s">
        <v>745</v>
      </c>
      <c r="D353" s="242">
        <v>16894.5</v>
      </c>
      <c r="E353" s="242"/>
      <c r="F353" s="52">
        <f t="shared" si="81"/>
        <v>0</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115007.82</v>
      </c>
      <c r="E356" s="51">
        <f t="shared" si="98"/>
        <v>34253.75</v>
      </c>
      <c r="F356" s="52">
        <f t="shared" si="81"/>
        <v>29.783844263807453</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115007.82</v>
      </c>
      <c r="E360" s="242">
        <v>34253.75</v>
      </c>
      <c r="F360" s="52">
        <f t="shared" si="81"/>
        <v>29.783844263807453</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646295.03</v>
      </c>
      <c r="E363" s="51">
        <f t="shared" si="99"/>
        <v>1406636.3599999999</v>
      </c>
      <c r="F363" s="52">
        <f t="shared" si="81"/>
        <v>217.64616695257581</v>
      </c>
    </row>
    <row r="364" spans="1:6" ht="12.75" customHeight="1" x14ac:dyDescent="0.2">
      <c r="A364" s="53">
        <v>421</v>
      </c>
      <c r="B364" s="85" t="s">
        <v>759</v>
      </c>
      <c r="C364" s="50" t="s">
        <v>760</v>
      </c>
      <c r="D364" s="51">
        <f t="shared" ref="D364:E364" si="100">SUM(D365:D368)</f>
        <v>584774.12</v>
      </c>
      <c r="E364" s="51">
        <f t="shared" si="100"/>
        <v>1068126.71</v>
      </c>
      <c r="F364" s="52">
        <f t="shared" si="81"/>
        <v>182.65628957724735</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5143.01</v>
      </c>
      <c r="E366" s="242">
        <v>87198.96</v>
      </c>
      <c r="F366" s="52">
        <f t="shared" si="81"/>
        <v>1695.4849397531796</v>
      </c>
    </row>
    <row r="367" spans="1:6" ht="12.75" customHeight="1" x14ac:dyDescent="0.2">
      <c r="A367" s="53">
        <v>4213</v>
      </c>
      <c r="B367" s="85" t="s">
        <v>669</v>
      </c>
      <c r="C367" s="50" t="s">
        <v>763</v>
      </c>
      <c r="D367" s="242">
        <v>341786.87</v>
      </c>
      <c r="E367" s="242">
        <v>205121.68</v>
      </c>
      <c r="F367" s="52">
        <f t="shared" si="81"/>
        <v>60.014499679288434</v>
      </c>
    </row>
    <row r="368" spans="1:6" ht="12.75" customHeight="1" x14ac:dyDescent="0.2">
      <c r="A368" s="53">
        <v>4214</v>
      </c>
      <c r="B368" s="85" t="s">
        <v>671</v>
      </c>
      <c r="C368" s="50" t="s">
        <v>764</v>
      </c>
      <c r="D368" s="242">
        <v>237844.24</v>
      </c>
      <c r="E368" s="242">
        <v>775806.07</v>
      </c>
      <c r="F368" s="52">
        <f t="shared" si="81"/>
        <v>326.18240828535517</v>
      </c>
    </row>
    <row r="369" spans="1:6" ht="12.75" customHeight="1" x14ac:dyDescent="0.2">
      <c r="A369" s="53">
        <v>422</v>
      </c>
      <c r="B369" s="85" t="s">
        <v>765</v>
      </c>
      <c r="C369" s="50" t="s">
        <v>766</v>
      </c>
      <c r="D369" s="51">
        <f t="shared" ref="D369:E369" si="101">SUM(D370:D377)</f>
        <v>17275.560000000001</v>
      </c>
      <c r="E369" s="51">
        <f t="shared" si="101"/>
        <v>100993.2</v>
      </c>
      <c r="F369" s="52">
        <f t="shared" si="81"/>
        <v>584.60159902197086</v>
      </c>
    </row>
    <row r="370" spans="1:6" ht="12.75" customHeight="1" x14ac:dyDescent="0.2">
      <c r="A370" s="53">
        <v>4221</v>
      </c>
      <c r="B370" s="85" t="s">
        <v>675</v>
      </c>
      <c r="C370" s="50" t="s">
        <v>767</v>
      </c>
      <c r="D370" s="242">
        <v>2388.09</v>
      </c>
      <c r="E370" s="242">
        <v>3449.55</v>
      </c>
      <c r="F370" s="52">
        <f t="shared" si="81"/>
        <v>144.44807356506664</v>
      </c>
    </row>
    <row r="371" spans="1:6" ht="12.75" customHeight="1" x14ac:dyDescent="0.2">
      <c r="A371" s="53">
        <v>4222</v>
      </c>
      <c r="B371" s="85" t="s">
        <v>768</v>
      </c>
      <c r="C371" s="50" t="s">
        <v>769</v>
      </c>
      <c r="D371" s="242">
        <v>244.65</v>
      </c>
      <c r="E371" s="242">
        <v>381.01</v>
      </c>
      <c r="F371" s="52">
        <f t="shared" si="81"/>
        <v>155.73676680972818</v>
      </c>
    </row>
    <row r="372" spans="1:6" ht="12.75" customHeight="1" x14ac:dyDescent="0.2">
      <c r="A372" s="53">
        <v>4223</v>
      </c>
      <c r="B372" s="85" t="s">
        <v>679</v>
      </c>
      <c r="C372" s="50" t="s">
        <v>770</v>
      </c>
      <c r="D372" s="242">
        <v>0</v>
      </c>
      <c r="E372" s="242">
        <v>4264.08</v>
      </c>
      <c r="F372" s="52" t="str">
        <f t="shared" si="81"/>
        <v>-</v>
      </c>
    </row>
    <row r="373" spans="1:6" ht="12.75" customHeight="1" x14ac:dyDescent="0.2">
      <c r="A373" s="53">
        <v>4224</v>
      </c>
      <c r="B373" s="85" t="s">
        <v>681</v>
      </c>
      <c r="C373" s="50" t="s">
        <v>771</v>
      </c>
      <c r="D373" s="242">
        <v>2874.37</v>
      </c>
      <c r="E373" s="242"/>
      <c r="F373" s="52">
        <f t="shared" si="81"/>
        <v>0</v>
      </c>
    </row>
    <row r="374" spans="1:6" ht="12.75" customHeight="1" x14ac:dyDescent="0.2">
      <c r="A374" s="53">
        <v>4225</v>
      </c>
      <c r="B374" s="85" t="s">
        <v>683</v>
      </c>
      <c r="C374" s="50" t="s">
        <v>772</v>
      </c>
      <c r="D374" s="242">
        <v>0</v>
      </c>
      <c r="E374" s="242">
        <v>11503.78</v>
      </c>
      <c r="F374" s="52" t="str">
        <f t="shared" si="81"/>
        <v>-</v>
      </c>
    </row>
    <row r="375" spans="1:6" ht="12.75" customHeight="1" x14ac:dyDescent="0.2">
      <c r="A375" s="53">
        <v>4226</v>
      </c>
      <c r="B375" s="85" t="s">
        <v>685</v>
      </c>
      <c r="C375" s="50" t="s">
        <v>773</v>
      </c>
      <c r="D375" s="242">
        <v>0</v>
      </c>
      <c r="E375" s="242">
        <v>15377.35</v>
      </c>
      <c r="F375" s="52" t="str">
        <f t="shared" si="81"/>
        <v>-</v>
      </c>
    </row>
    <row r="376" spans="1:6" ht="12.75" customHeight="1" x14ac:dyDescent="0.2">
      <c r="A376" s="53">
        <v>4227</v>
      </c>
      <c r="B376" s="232" t="s">
        <v>687</v>
      </c>
      <c r="C376" s="50" t="s">
        <v>774</v>
      </c>
      <c r="D376" s="242">
        <v>11768.45</v>
      </c>
      <c r="E376" s="242">
        <v>66017.429999999993</v>
      </c>
      <c r="F376" s="52">
        <f t="shared" si="81"/>
        <v>560.96962641639288</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124842.81</v>
      </c>
      <c r="F378" s="52" t="str">
        <f t="shared" si="81"/>
        <v>-</v>
      </c>
    </row>
    <row r="379" spans="1:6" ht="12.75" customHeight="1" x14ac:dyDescent="0.2">
      <c r="A379" s="53">
        <v>4231</v>
      </c>
      <c r="B379" s="85" t="s">
        <v>693</v>
      </c>
      <c r="C379" s="50" t="s">
        <v>778</v>
      </c>
      <c r="D379" s="242">
        <v>0</v>
      </c>
      <c r="E379" s="242">
        <v>124842.81</v>
      </c>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44245.35</v>
      </c>
      <c r="E391" s="51">
        <f t="shared" si="105"/>
        <v>112673.64</v>
      </c>
      <c r="F391" s="52">
        <f t="shared" si="81"/>
        <v>254.65645542412935</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4811.2</v>
      </c>
      <c r="E394" s="242">
        <v>4811.2</v>
      </c>
      <c r="F394" s="52">
        <f t="shared" si="81"/>
        <v>100</v>
      </c>
    </row>
    <row r="395" spans="1:6" ht="12.75" customHeight="1" x14ac:dyDescent="0.2">
      <c r="A395" s="53">
        <v>4264</v>
      </c>
      <c r="B395" s="85" t="s">
        <v>725</v>
      </c>
      <c r="C395" s="50" t="s">
        <v>799</v>
      </c>
      <c r="D395" s="242">
        <v>39434.15</v>
      </c>
      <c r="E395" s="242">
        <v>107862.44</v>
      </c>
      <c r="F395" s="52">
        <f t="shared" si="81"/>
        <v>273.52545953190315</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31581.39</v>
      </c>
      <c r="E402" s="51">
        <f t="shared" si="109"/>
        <v>80765.929999999993</v>
      </c>
      <c r="F402" s="52">
        <f t="shared" si="81"/>
        <v>255.7389969219214</v>
      </c>
    </row>
    <row r="403" spans="1:6" ht="12.75" customHeight="1" x14ac:dyDescent="0.2">
      <c r="A403" s="53">
        <v>451</v>
      </c>
      <c r="B403" s="85" t="s">
        <v>812</v>
      </c>
      <c r="C403" s="50" t="s">
        <v>813</v>
      </c>
      <c r="D403" s="242">
        <v>31581.39</v>
      </c>
      <c r="E403" s="242">
        <v>80765.929999999993</v>
      </c>
      <c r="F403" s="52">
        <f t="shared" si="81"/>
        <v>255.7389969219214</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19102.660000000149</v>
      </c>
      <c r="E408" s="51">
        <f t="shared" si="111"/>
        <v>925906.33999999985</v>
      </c>
      <c r="F408" s="52">
        <f t="shared" si="81"/>
        <v>4847.0021452509372</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2758603.65</v>
      </c>
      <c r="E412" s="51">
        <f>E6+E298</f>
        <v>3184922.1499999994</v>
      </c>
      <c r="F412" s="52">
        <f t="shared" si="81"/>
        <v>115.45414108329769</v>
      </c>
    </row>
    <row r="413" spans="1:6" ht="12.75" customHeight="1" x14ac:dyDescent="0.2">
      <c r="A413" s="53" t="s">
        <v>609</v>
      </c>
      <c r="B413" s="85" t="s">
        <v>832</v>
      </c>
      <c r="C413" s="50" t="s">
        <v>833</v>
      </c>
      <c r="D413" s="51">
        <f t="shared" ref="D413:E413" si="112">D289+D350</f>
        <v>2052998.0099999998</v>
      </c>
      <c r="E413" s="51">
        <f t="shared" si="112"/>
        <v>2916549.6899999995</v>
      </c>
      <c r="F413" s="52">
        <f t="shared" si="81"/>
        <v>142.06295747943759</v>
      </c>
    </row>
    <row r="414" spans="1:6" ht="12.75" customHeight="1" x14ac:dyDescent="0.2">
      <c r="A414" s="53" t="s">
        <v>609</v>
      </c>
      <c r="B414" s="85" t="s">
        <v>834</v>
      </c>
      <c r="C414" s="50" t="s">
        <v>835</v>
      </c>
      <c r="D414" s="51">
        <f t="shared" ref="D414:E414" si="113">IF(D412&gt;=D413,D412-D413,0)</f>
        <v>705605.64000000013</v>
      </c>
      <c r="E414" s="51">
        <f t="shared" si="113"/>
        <v>268372.45999999996</v>
      </c>
      <c r="F414" s="52">
        <f t="shared" si="81"/>
        <v>38.034341675613582</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68706.960000000006</v>
      </c>
      <c r="E416" s="51">
        <f t="shared" si="115"/>
        <v>581771.14</v>
      </c>
      <c r="F416" s="52">
        <f t="shared" si="81"/>
        <v>846.74265896788313</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1" t="s">
        <v>846</v>
      </c>
      <c r="B419" s="352"/>
      <c r="C419" s="219"/>
      <c r="D419" s="58"/>
      <c r="E419" s="58"/>
      <c r="F419" s="59"/>
    </row>
    <row r="420" spans="1:6" ht="12.75" customHeight="1" x14ac:dyDescent="0.2">
      <c r="A420" s="53">
        <v>8</v>
      </c>
      <c r="B420" s="85" t="s">
        <v>847</v>
      </c>
      <c r="C420" s="50" t="s">
        <v>848</v>
      </c>
      <c r="D420" s="51">
        <f t="shared" ref="D420:E420" si="118">D421+D459+D472+D484+D515</f>
        <v>0</v>
      </c>
      <c r="E420" s="51">
        <f t="shared" si="118"/>
        <v>372322.21</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372322.21</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372322.21</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v>372322.21</v>
      </c>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228443.84</v>
      </c>
      <c r="E528" s="51">
        <f t="shared" si="148"/>
        <v>0</v>
      </c>
      <c r="F528" s="52">
        <f t="shared" si="119"/>
        <v>0</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228443.84</v>
      </c>
      <c r="E593" s="51">
        <f t="shared" si="167"/>
        <v>0</v>
      </c>
      <c r="F593" s="52">
        <f t="shared" si="119"/>
        <v>0</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144788.51999999999</v>
      </c>
      <c r="E605" s="51">
        <f t="shared" si="171"/>
        <v>0</v>
      </c>
      <c r="F605" s="52">
        <f t="shared" si="119"/>
        <v>0</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144788.51999999999</v>
      </c>
      <c r="E608" s="242"/>
      <c r="F608" s="52">
        <f t="shared" si="119"/>
        <v>0</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83655.320000000007</v>
      </c>
      <c r="E617" s="51">
        <f t="shared" si="173"/>
        <v>0</v>
      </c>
      <c r="F617" s="52">
        <f t="shared" si="119"/>
        <v>0</v>
      </c>
    </row>
    <row r="618" spans="1:6" ht="12.75" customHeight="1" x14ac:dyDescent="0.2">
      <c r="A618" s="53">
        <v>5471</v>
      </c>
      <c r="B618" s="85" t="s">
        <v>1234</v>
      </c>
      <c r="C618" s="50" t="s">
        <v>1235</v>
      </c>
      <c r="D618" s="242">
        <v>83655.320000000007</v>
      </c>
      <c r="E618" s="242"/>
      <c r="F618" s="52">
        <f t="shared" si="119"/>
        <v>0</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372322.21</v>
      </c>
      <c r="F635" s="52" t="str">
        <f t="shared" si="119"/>
        <v>-</v>
      </c>
    </row>
    <row r="636" spans="1:6" ht="12.75" customHeight="1" x14ac:dyDescent="0.2">
      <c r="A636" s="53" t="s">
        <v>609</v>
      </c>
      <c r="B636" s="85" t="s">
        <v>1270</v>
      </c>
      <c r="C636" s="50" t="s">
        <v>1271</v>
      </c>
      <c r="D636" s="51">
        <f t="shared" ref="D636:E636" si="179">IF(D528-D420&gt;=0,D528-D420,0)</f>
        <v>228443.84</v>
      </c>
      <c r="E636" s="51">
        <f t="shared" si="179"/>
        <v>0</v>
      </c>
      <c r="F636" s="52">
        <f t="shared" si="119"/>
        <v>0</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2758603.65</v>
      </c>
      <c r="E639" s="51">
        <f t="shared" si="180"/>
        <v>3557244.3599999994</v>
      </c>
      <c r="F639" s="52">
        <f t="shared" si="119"/>
        <v>128.95090456361862</v>
      </c>
    </row>
    <row r="640" spans="1:6" ht="12.75" customHeight="1" x14ac:dyDescent="0.2">
      <c r="A640" s="53" t="s">
        <v>609</v>
      </c>
      <c r="B640" s="85" t="s">
        <v>1278</v>
      </c>
      <c r="C640" s="50" t="s">
        <v>1279</v>
      </c>
      <c r="D640" s="51">
        <f t="shared" ref="D640:E640" si="181">D413+D528</f>
        <v>2281441.8499999996</v>
      </c>
      <c r="E640" s="51">
        <f t="shared" si="181"/>
        <v>2916549.6899999995</v>
      </c>
      <c r="F640" s="52">
        <f t="shared" si="119"/>
        <v>127.83800253335407</v>
      </c>
    </row>
    <row r="641" spans="1:6" ht="12.75" customHeight="1" x14ac:dyDescent="0.2">
      <c r="A641" s="53" t="s">
        <v>609</v>
      </c>
      <c r="B641" s="85" t="s">
        <v>1280</v>
      </c>
      <c r="C641" s="50" t="s">
        <v>1281</v>
      </c>
      <c r="D641" s="51">
        <f t="shared" ref="D641:E641" si="182">IF(D639&gt;=D640,D639-D640,0)</f>
        <v>477161.80000000028</v>
      </c>
      <c r="E641" s="51">
        <f t="shared" si="182"/>
        <v>640694.66999999993</v>
      </c>
      <c r="F641" s="52">
        <f t="shared" si="119"/>
        <v>134.27199536928555</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68706.960000000006</v>
      </c>
      <c r="E643" s="51">
        <f t="shared" si="184"/>
        <v>581771.14</v>
      </c>
      <c r="F643" s="52">
        <f t="shared" si="119"/>
        <v>846.74265896788313</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545868.76000000024</v>
      </c>
      <c r="E645" s="51">
        <f t="shared" si="186"/>
        <v>1222465.81</v>
      </c>
      <c r="F645" s="52">
        <f t="shared" si="119"/>
        <v>223.9486667088257</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13854.98</v>
      </c>
      <c r="E647" s="243">
        <v>0</v>
      </c>
      <c r="F647" s="57">
        <f t="shared" si="119"/>
        <v>0</v>
      </c>
    </row>
    <row r="648" spans="1:6" s="75" customFormat="1" ht="20.100000000000001" customHeight="1" x14ac:dyDescent="0.2">
      <c r="A648" s="351" t="s">
        <v>1294</v>
      </c>
      <c r="B648" s="352"/>
      <c r="C648" s="219"/>
      <c r="D648" s="58"/>
      <c r="E648" s="58"/>
      <c r="F648" s="59"/>
    </row>
    <row r="649" spans="1:6" ht="12.75" customHeight="1" x14ac:dyDescent="0.2">
      <c r="A649" s="53">
        <v>11</v>
      </c>
      <c r="B649" s="85" t="s">
        <v>1295</v>
      </c>
      <c r="C649" s="50" t="s">
        <v>1296</v>
      </c>
      <c r="D649" s="242">
        <v>213961.83</v>
      </c>
      <c r="E649" s="242">
        <v>691136.5</v>
      </c>
      <c r="F649" s="52">
        <f t="shared" ref="F649:F724" si="188">IF(D649&lt;&gt;0,IF(E649/D649&gt;=100,"&gt;&gt;100",E649/D649*100),"-")</f>
        <v>323.01859635431236</v>
      </c>
    </row>
    <row r="650" spans="1:6" ht="12.75" customHeight="1" x14ac:dyDescent="0.2">
      <c r="A650" s="53" t="s">
        <v>1297</v>
      </c>
      <c r="B650" s="85" t="s">
        <v>1298</v>
      </c>
      <c r="C650" s="50" t="s">
        <v>1297</v>
      </c>
      <c r="D650" s="242">
        <v>2949728.19</v>
      </c>
      <c r="E650" s="242">
        <v>4021621.1</v>
      </c>
      <c r="F650" s="52">
        <f t="shared" si="188"/>
        <v>136.33870109231998</v>
      </c>
    </row>
    <row r="651" spans="1:6" ht="12.75" customHeight="1" x14ac:dyDescent="0.2">
      <c r="A651" s="53" t="s">
        <v>1299</v>
      </c>
      <c r="B651" s="85" t="s">
        <v>1300</v>
      </c>
      <c r="C651" s="50" t="s">
        <v>1299</v>
      </c>
      <c r="D651" s="242">
        <v>2540987.34</v>
      </c>
      <c r="E651" s="242">
        <v>3366105.42</v>
      </c>
      <c r="F651" s="52">
        <f t="shared" si="188"/>
        <v>132.47234124354196</v>
      </c>
    </row>
    <row r="652" spans="1:6" ht="24" x14ac:dyDescent="0.2">
      <c r="A652" s="53">
        <v>11</v>
      </c>
      <c r="B652" s="85" t="s">
        <v>1301</v>
      </c>
      <c r="C652" s="50" t="s">
        <v>1302</v>
      </c>
      <c r="D652" s="51">
        <f t="shared" ref="D652:E652" si="189">+D649+D650-D651</f>
        <v>622702.68000000017</v>
      </c>
      <c r="E652" s="51">
        <f t="shared" si="189"/>
        <v>1346652.1799999997</v>
      </c>
      <c r="F652" s="52">
        <f t="shared" si="188"/>
        <v>216.2592555407019</v>
      </c>
    </row>
    <row r="653" spans="1:6" ht="24" x14ac:dyDescent="0.2">
      <c r="A653" s="53" t="s">
        <v>609</v>
      </c>
      <c r="B653" s="85" t="s">
        <v>1303</v>
      </c>
      <c r="C653" s="50" t="s">
        <v>1304</v>
      </c>
      <c r="D653" s="262">
        <v>10</v>
      </c>
      <c r="E653" s="262">
        <v>10</v>
      </c>
      <c r="F653" s="52">
        <f t="shared" si="188"/>
        <v>100</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9</v>
      </c>
      <c r="E655" s="262">
        <v>10</v>
      </c>
      <c r="F655" s="52">
        <f t="shared" si="188"/>
        <v>111.11111111111111</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234040.35</v>
      </c>
      <c r="E661" s="242">
        <v>331374.15999999997</v>
      </c>
      <c r="F661" s="52">
        <f t="shared" si="188"/>
        <v>141.58847395331614</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126086.67</v>
      </c>
      <c r="E665" s="242">
        <v>182227.56</v>
      </c>
      <c r="F665" s="52">
        <f t="shared" si="188"/>
        <v>144.52563462894216</v>
      </c>
    </row>
    <row r="666" spans="1:6" ht="12.75" customHeight="1" x14ac:dyDescent="0.2">
      <c r="A666" s="53">
        <v>63322</v>
      </c>
      <c r="B666" s="85" t="s">
        <v>1330</v>
      </c>
      <c r="C666" s="50" t="s">
        <v>1331</v>
      </c>
      <c r="D666" s="242">
        <v>9290.59</v>
      </c>
      <c r="E666" s="242">
        <v>40000</v>
      </c>
      <c r="F666" s="52">
        <f t="shared" si="188"/>
        <v>430.54316249021855</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v>21450</v>
      </c>
      <c r="F673" s="52" t="str">
        <f t="shared" si="188"/>
        <v>-</v>
      </c>
    </row>
    <row r="674" spans="1:6" ht="24" x14ac:dyDescent="0.2">
      <c r="A674" s="53">
        <v>63426</v>
      </c>
      <c r="B674" s="232" t="s">
        <v>1346</v>
      </c>
      <c r="C674" s="50" t="s">
        <v>1347</v>
      </c>
      <c r="D674" s="242">
        <v>35712.67</v>
      </c>
      <c r="E674" s="242">
        <v>33771.919999999998</v>
      </c>
      <c r="F674" s="52">
        <f t="shared" si="188"/>
        <v>94.565654150193751</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66979.839999999997</v>
      </c>
      <c r="E694" s="242">
        <v>37904.99</v>
      </c>
      <c r="F694" s="52">
        <f t="shared" si="188"/>
        <v>56.59164011141263</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v>129109.23</v>
      </c>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v>796.33</v>
      </c>
      <c r="F717" s="52" t="str">
        <f t="shared" si="188"/>
        <v>-</v>
      </c>
    </row>
    <row r="718" spans="1:6" ht="12.75" customHeight="1" x14ac:dyDescent="0.2">
      <c r="A718" s="53">
        <v>32121</v>
      </c>
      <c r="B718" s="85" t="s">
        <v>1416</v>
      </c>
      <c r="C718" s="50" t="s">
        <v>1417</v>
      </c>
      <c r="D718" s="242">
        <v>6283.41</v>
      </c>
      <c r="E718" s="242"/>
      <c r="F718" s="52">
        <f t="shared" si="188"/>
        <v>0</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v>1939.09</v>
      </c>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10618.77</v>
      </c>
      <c r="E722" s="242">
        <v>17342.75</v>
      </c>
      <c r="F722" s="52">
        <f t="shared" si="188"/>
        <v>163.32164648071293</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8520.98</v>
      </c>
      <c r="E725" s="242">
        <v>5865.53</v>
      </c>
      <c r="F725" s="52">
        <f t="shared" ref="F725:F979" si="190">IF(D725&lt;&gt;0,IF(E725/D725&gt;=100,"&gt;&gt;100",E725/D725*100),"-")</f>
        <v>68.836331032346038</v>
      </c>
    </row>
    <row r="726" spans="1:6" ht="12.75" customHeight="1" x14ac:dyDescent="0.2">
      <c r="A726" s="53" t="s">
        <v>1432</v>
      </c>
      <c r="B726" s="85" t="s">
        <v>1433</v>
      </c>
      <c r="C726" s="50" t="s">
        <v>1432</v>
      </c>
      <c r="D726" s="242">
        <v>955.94</v>
      </c>
      <c r="E726" s="242">
        <v>1025.4100000000001</v>
      </c>
      <c r="F726" s="52">
        <f t="shared" si="190"/>
        <v>107.26719250162145</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497.82</v>
      </c>
      <c r="E744" s="242"/>
      <c r="F744" s="52">
        <f t="shared" si="190"/>
        <v>0</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v>1978</v>
      </c>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v>13500</v>
      </c>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4329.17</v>
      </c>
      <c r="E816" s="242">
        <v>6157.9</v>
      </c>
      <c r="F816" s="52">
        <f t="shared" si="190"/>
        <v>142.24204639688438</v>
      </c>
    </row>
    <row r="817" spans="1:6" ht="12.75" customHeight="1" x14ac:dyDescent="0.2">
      <c r="A817" s="53" t="s">
        <v>1614</v>
      </c>
      <c r="B817" s="85" t="s">
        <v>1615</v>
      </c>
      <c r="C817" s="50" t="s">
        <v>1614</v>
      </c>
      <c r="D817" s="242">
        <v>796.34</v>
      </c>
      <c r="E817" s="242">
        <v>1729.63</v>
      </c>
      <c r="F817" s="52">
        <f t="shared" si="190"/>
        <v>217.19742823417133</v>
      </c>
    </row>
    <row r="818" spans="1:6" ht="12.75" customHeight="1" x14ac:dyDescent="0.2">
      <c r="A818" s="53" t="s">
        <v>1616</v>
      </c>
      <c r="B818" s="85" t="s">
        <v>1617</v>
      </c>
      <c r="C818" s="50" t="s">
        <v>1616</v>
      </c>
      <c r="D818" s="242">
        <v>0</v>
      </c>
      <c r="E818" s="242">
        <v>31750</v>
      </c>
      <c r="F818" s="52" t="str">
        <f t="shared" si="190"/>
        <v>-</v>
      </c>
    </row>
    <row r="819" spans="1:6" ht="12.75" customHeight="1" x14ac:dyDescent="0.2">
      <c r="A819" s="53">
        <v>37215</v>
      </c>
      <c r="B819" s="85" t="s">
        <v>1618</v>
      </c>
      <c r="C819" s="50" t="s">
        <v>1619</v>
      </c>
      <c r="D819" s="242">
        <v>11679.61</v>
      </c>
      <c r="E819" s="242">
        <v>8702.9599999999991</v>
      </c>
      <c r="F819" s="52">
        <f t="shared" si="190"/>
        <v>74.514131893102586</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8892.43</v>
      </c>
      <c r="E821" s="242">
        <v>8494.31</v>
      </c>
      <c r="F821" s="52">
        <f t="shared" si="190"/>
        <v>95.522933551346483</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8060.52</v>
      </c>
      <c r="E823" s="242">
        <v>14057.9</v>
      </c>
      <c r="F823" s="52">
        <f t="shared" si="190"/>
        <v>174.40438085880314</v>
      </c>
    </row>
    <row r="824" spans="1:6" ht="12.75" customHeight="1" x14ac:dyDescent="0.2">
      <c r="A824" s="53">
        <v>37221</v>
      </c>
      <c r="B824" s="85" t="s">
        <v>1628</v>
      </c>
      <c r="C824" s="50" t="s">
        <v>1629</v>
      </c>
      <c r="D824" s="242">
        <v>13522.33</v>
      </c>
      <c r="E824" s="242">
        <v>14680.05</v>
      </c>
      <c r="F824" s="52">
        <f t="shared" si="190"/>
        <v>108.56154227858661</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v>372322.21</v>
      </c>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83655.320000000007</v>
      </c>
      <c r="E968" s="242"/>
      <c r="F968" s="52">
        <f t="shared" si="190"/>
        <v>0</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7" t="s">
        <v>1945</v>
      </c>
      <c r="B983" s="348"/>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3" workbookViewId="0">
      <selection activeCell="E247" sqref="E24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1969</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8873229.0599999987</v>
      </c>
      <c r="E6" s="229">
        <f t="shared" si="0"/>
        <v>10676628.82</v>
      </c>
      <c r="F6" s="230">
        <f t="shared" ref="F6:F260" si="1">IF(D6&gt;0,IF(E6/D6&gt;=100,"&gt;&gt;100",E6/D6*100),"-")</f>
        <v>120.3240528087979</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6047825.4699999988</v>
      </c>
      <c r="E7" s="104">
        <f t="shared" si="2"/>
        <v>7268935.6800000006</v>
      </c>
      <c r="F7" s="93">
        <f t="shared" si="1"/>
        <v>120.19089697705847</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2039788.2399999998</v>
      </c>
      <c r="E8" s="104">
        <f>E9+E10-E11</f>
        <v>2074041.9999999998</v>
      </c>
      <c r="F8" s="93">
        <f t="shared" si="1"/>
        <v>101.67928019822293</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16973.2</v>
      </c>
      <c r="E9" s="247">
        <v>16973.21</v>
      </c>
      <c r="F9" s="93">
        <f t="shared" si="1"/>
        <v>100.0000589164094</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2041860.91</v>
      </c>
      <c r="E10" s="247">
        <v>2076114.66</v>
      </c>
      <c r="F10" s="93">
        <f t="shared" si="1"/>
        <v>101.6775750900682</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19045.87</v>
      </c>
      <c r="E11" s="247">
        <v>19045.87</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3053817.55</v>
      </c>
      <c r="E12" s="104">
        <f t="shared" si="3"/>
        <v>4159661.0500000007</v>
      </c>
      <c r="F12" s="93">
        <f t="shared" si="1"/>
        <v>136.21183917814608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2761430.26</v>
      </c>
      <c r="E13" s="104">
        <f t="shared" si="4"/>
        <v>3489233.6700000004</v>
      </c>
      <c r="F13" s="93">
        <f t="shared" si="1"/>
        <v>126.35603080557249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41397.769999999997</v>
      </c>
      <c r="E14" s="247">
        <v>41397.769999999997</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199828.51</v>
      </c>
      <c r="E15" s="247">
        <v>209907.39</v>
      </c>
      <c r="F15" s="93">
        <f t="shared" si="1"/>
        <v>105.04376477610728</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793283.28</v>
      </c>
      <c r="E16" s="247">
        <v>969197.87</v>
      </c>
      <c r="F16" s="93">
        <f t="shared" si="1"/>
        <v>122.17550708997673</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1943472.2</v>
      </c>
      <c r="E17" s="247">
        <v>2617202.41</v>
      </c>
      <c r="F17" s="93">
        <f t="shared" si="1"/>
        <v>134.66631578264924</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216551.5</v>
      </c>
      <c r="E18" s="247">
        <v>348471.77</v>
      </c>
      <c r="F18" s="93">
        <f t="shared" si="1"/>
        <v>160.9186590718605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154321.85999999999</v>
      </c>
      <c r="E19" s="104">
        <f t="shared" si="5"/>
        <v>213911.13999999996</v>
      </c>
      <c r="F19" s="93">
        <f t="shared" si="1"/>
        <v>138.61363516484312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58698.02</v>
      </c>
      <c r="E20" s="247">
        <v>62147.57</v>
      </c>
      <c r="F20" s="93">
        <f t="shared" si="1"/>
        <v>105.87677403769327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26036.99</v>
      </c>
      <c r="E21" s="247">
        <v>26417.99</v>
      </c>
      <c r="F21" s="93">
        <f t="shared" si="1"/>
        <v>101.46330278576747</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11965.74</v>
      </c>
      <c r="E22" s="247">
        <v>16229.82</v>
      </c>
      <c r="F22" s="93">
        <f t="shared" si="1"/>
        <v>135.63574003780795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3921.42</v>
      </c>
      <c r="E23" s="247">
        <v>3921.42</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11503.78</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1404.58</v>
      </c>
      <c r="E25" s="247">
        <v>16781.93</v>
      </c>
      <c r="F25" s="93">
        <f t="shared" si="1"/>
        <v>1194.800580956585</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127004.53</v>
      </c>
      <c r="E26" s="247">
        <v>193021.96</v>
      </c>
      <c r="F26" s="93">
        <f t="shared" si="1"/>
        <v>151.98037424334393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74709.42</v>
      </c>
      <c r="E28" s="247">
        <v>116113.33</v>
      </c>
      <c r="F28" s="93">
        <f t="shared" si="1"/>
        <v>155.4199323191105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124842.83</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4397.37</v>
      </c>
      <c r="E30" s="247">
        <v>129240.24</v>
      </c>
      <c r="F30" s="93">
        <f t="shared" si="1"/>
        <v>2939.0349231472451</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4397.37</v>
      </c>
      <c r="E34" s="247">
        <v>4397.41</v>
      </c>
      <c r="F34" s="93">
        <f t="shared" si="1"/>
        <v>100.00090963462252</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138065.43</v>
      </c>
      <c r="E45" s="104">
        <f t="shared" si="9"/>
        <v>331673.41000000003</v>
      </c>
      <c r="F45" s="93">
        <f t="shared" si="1"/>
        <v>240.2291507729343</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10134.450000000001</v>
      </c>
      <c r="E47" s="247">
        <v>10134.450000000001</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7299.75</v>
      </c>
      <c r="E48" s="247">
        <v>7299.76</v>
      </c>
      <c r="F48" s="93">
        <f t="shared" si="1"/>
        <v>100.00013699099284</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220424.75</v>
      </c>
      <c r="E49" s="247">
        <v>473497.46</v>
      </c>
      <c r="F49" s="93">
        <f t="shared" si="1"/>
        <v>214.81138574502182</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99793.52</v>
      </c>
      <c r="E50" s="247">
        <v>159258.26</v>
      </c>
      <c r="F50" s="93">
        <f t="shared" si="1"/>
        <v>159.58777684162257</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10772.73</v>
      </c>
      <c r="E54" s="247">
        <v>11517.91</v>
      </c>
      <c r="F54" s="93">
        <f t="shared" si="1"/>
        <v>106.91728094921157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10772.73</v>
      </c>
      <c r="E55" s="247">
        <v>11517.91</v>
      </c>
      <c r="F55" s="93">
        <f t="shared" si="1"/>
        <v>106.91728094921157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954219.68</v>
      </c>
      <c r="E56" s="104">
        <f t="shared" si="11"/>
        <v>1035232.63</v>
      </c>
      <c r="F56" s="93">
        <f t="shared" si="1"/>
        <v>108.48996847350708</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914451.92</v>
      </c>
      <c r="E57" s="247">
        <v>995464.87</v>
      </c>
      <c r="F57" s="93">
        <f t="shared" si="1"/>
        <v>108.85918091789888</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27801.98</v>
      </c>
      <c r="E61" s="247">
        <v>27801.98</v>
      </c>
      <c r="F61" s="93">
        <f t="shared" si="1"/>
        <v>100</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11965.78</v>
      </c>
      <c r="E62" s="247">
        <v>11965.78</v>
      </c>
      <c r="F62" s="93">
        <f t="shared" si="1"/>
        <v>100</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2825403.59</v>
      </c>
      <c r="E68" s="104">
        <f t="shared" si="13"/>
        <v>3407693.1399999997</v>
      </c>
      <c r="F68" s="93">
        <f t="shared" si="1"/>
        <v>120.60907517994623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622702.68000000005</v>
      </c>
      <c r="E69" s="104">
        <f t="shared" si="14"/>
        <v>1346652.18</v>
      </c>
      <c r="F69" s="93">
        <f t="shared" si="1"/>
        <v>216.25925554070199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622702.68000000005</v>
      </c>
      <c r="E70" s="104">
        <f t="shared" si="15"/>
        <v>1342532.88</v>
      </c>
      <c r="F70" s="93">
        <f t="shared" si="1"/>
        <v>215.59773598533408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622702.68000000005</v>
      </c>
      <c r="E72" s="247">
        <v>1342532.88</v>
      </c>
      <c r="F72" s="93">
        <f t="shared" si="1"/>
        <v>215.59773598533408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4119.3</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44449.149999999994</v>
      </c>
      <c r="E78" s="104">
        <f>E79+SUM(E82:E84)-E85+E86</f>
        <v>9819.17</v>
      </c>
      <c r="F78" s="93">
        <f t="shared" si="1"/>
        <v>22.090793637223662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258.88</v>
      </c>
      <c r="E84" s="247"/>
      <c r="F84" s="93">
        <f t="shared" si="1"/>
        <v>0</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44190.27</v>
      </c>
      <c r="E86" s="247">
        <v>9819.17</v>
      </c>
      <c r="F86" s="93">
        <f t="shared" si="1"/>
        <v>22.22020820420423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404432.94</v>
      </c>
      <c r="E134" s="104">
        <f t="shared" si="23"/>
        <v>404432.94</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404432.94</v>
      </c>
      <c r="E135" s="104">
        <f t="shared" si="24"/>
        <v>404432.94</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404432.94</v>
      </c>
      <c r="E139" s="247">
        <v>404432.94</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1717208.06</v>
      </c>
      <c r="E146" s="104">
        <f t="shared" si="26"/>
        <v>1622881.78</v>
      </c>
      <c r="F146" s="93">
        <f t="shared" si="1"/>
        <v>94.506997597018028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301599.21000000002</v>
      </c>
      <c r="E147" s="247">
        <v>208435.47</v>
      </c>
      <c r="F147" s="93">
        <f t="shared" si="1"/>
        <v>69.110084870580394</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4055.81</v>
      </c>
      <c r="E158" s="247">
        <v>4055.81</v>
      </c>
      <c r="F158" s="93">
        <f t="shared" si="1"/>
        <v>100</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1403257.86</v>
      </c>
      <c r="E159" s="247">
        <v>1403249.51</v>
      </c>
      <c r="F159" s="93">
        <f t="shared" si="1"/>
        <v>99.999404956121168</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8295.18</v>
      </c>
      <c r="E160" s="247">
        <v>0</v>
      </c>
      <c r="F160" s="93">
        <f t="shared" si="1"/>
        <v>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7140.99</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22755.78</v>
      </c>
      <c r="E164" s="104">
        <f t="shared" si="28"/>
        <v>23907.07</v>
      </c>
      <c r="F164" s="93">
        <f t="shared" si="1"/>
        <v>105.05932998121796</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22755.78</v>
      </c>
      <c r="E165" s="247">
        <v>23907.07</v>
      </c>
      <c r="F165" s="93">
        <f t="shared" si="1"/>
        <v>105.05932998121796</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13854.98</v>
      </c>
      <c r="E170" s="104">
        <f t="shared" si="29"/>
        <v>0</v>
      </c>
      <c r="F170" s="93">
        <f t="shared" si="1"/>
        <v>0</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13854.98</v>
      </c>
      <c r="E173" s="247">
        <v>0</v>
      </c>
      <c r="F173" s="93">
        <f t="shared" si="1"/>
        <v>0</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2268</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8873229.0600000005</v>
      </c>
      <c r="E175" s="104">
        <f t="shared" si="30"/>
        <v>10676628.82</v>
      </c>
      <c r="F175" s="93">
        <f t="shared" si="1"/>
        <v>120.32405280879787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75019.25</v>
      </c>
      <c r="E176" s="104">
        <f t="shared" si="31"/>
        <v>517479.74</v>
      </c>
      <c r="F176" s="93">
        <f t="shared" si="1"/>
        <v>689.7959390423124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44635.839999999997</v>
      </c>
      <c r="E177" s="104">
        <f t="shared" si="32"/>
        <v>58979.03</v>
      </c>
      <c r="F177" s="93">
        <f t="shared" si="1"/>
        <v>132.133796518672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0</v>
      </c>
      <c r="E178" s="247">
        <v>0</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23883.22</v>
      </c>
      <c r="E179" s="247">
        <v>17378.77</v>
      </c>
      <c r="F179" s="93">
        <f t="shared" si="1"/>
        <v>72.765606982643035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103.31</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v>103.31</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v>3830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172.17</v>
      </c>
      <c r="E187" s="247">
        <v>1850</v>
      </c>
      <c r="F187" s="93">
        <f t="shared" si="1"/>
        <v>1074.5193703897312</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20580.45</v>
      </c>
      <c r="E188" s="247">
        <v>35816.949999999997</v>
      </c>
      <c r="F188" s="93">
        <f t="shared" si="1"/>
        <v>174.03385251537259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12510.62</v>
      </c>
      <c r="E189" s="247">
        <v>75026.509999999995</v>
      </c>
      <c r="F189" s="93">
        <f t="shared" si="1"/>
        <v>599.70257269423882</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17872.79</v>
      </c>
      <c r="E206" s="104">
        <f t="shared" si="37"/>
        <v>383474.2</v>
      </c>
      <c r="F206" s="93">
        <f t="shared" si="1"/>
        <v>2145.5754809405807</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17872.79</v>
      </c>
      <c r="E207" s="104">
        <f t="shared" si="38"/>
        <v>383474.2</v>
      </c>
      <c r="F207" s="93">
        <f t="shared" si="1"/>
        <v>2145.5754809405807</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v>372322.21</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17872.79</v>
      </c>
      <c r="E217" s="247">
        <v>11151.99</v>
      </c>
      <c r="F217" s="93">
        <f t="shared" si="1"/>
        <v>62.396469717374849</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8798209.8100000005</v>
      </c>
      <c r="E237" s="104">
        <f t="shared" si="41"/>
        <v>10159149.08</v>
      </c>
      <c r="F237" s="93">
        <f t="shared" si="1"/>
        <v>115.46836571745725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5427155.5100000007</v>
      </c>
      <c r="E238" s="104">
        <f t="shared" si="42"/>
        <v>7289894.4199999999</v>
      </c>
      <c r="F238" s="93">
        <f t="shared" si="1"/>
        <v>134.32256375494939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5565050.9200000009</v>
      </c>
      <c r="E239" s="104">
        <f t="shared" si="43"/>
        <v>7673368.6200000001</v>
      </c>
      <c r="F239" s="93">
        <f t="shared" si="1"/>
        <v>137.88496691778695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5074559.9800000004</v>
      </c>
      <c r="E240" s="247">
        <v>7268935.6799999997</v>
      </c>
      <c r="F240" s="93">
        <f t="shared" si="1"/>
        <v>143.24267933867242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490490.94</v>
      </c>
      <c r="E241" s="247">
        <v>404432.94</v>
      </c>
      <c r="F241" s="93">
        <f t="shared" si="1"/>
        <v>82.454721793638015</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137895.41</v>
      </c>
      <c r="E242" s="104">
        <f t="shared" si="44"/>
        <v>383474.2</v>
      </c>
      <c r="F242" s="93">
        <f t="shared" si="1"/>
        <v>278.09061954999083</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125446.55</v>
      </c>
      <c r="E243" s="247">
        <v>11151.99</v>
      </c>
      <c r="F243" s="93">
        <f t="shared" si="1"/>
        <v>8.8898339571714011</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12448.86</v>
      </c>
      <c r="E244" s="247">
        <v>372322.21</v>
      </c>
      <c r="F244" s="93">
        <f t="shared" si="1"/>
        <v>2990.8136969971547</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545868.76</v>
      </c>
      <c r="E245" s="104">
        <f t="shared" si="45"/>
        <v>1222465.81</v>
      </c>
      <c r="F245" s="93">
        <f t="shared" si="1"/>
        <v>223.94866670882578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545868.76</v>
      </c>
      <c r="E246" s="104">
        <f t="shared" si="46"/>
        <v>1222465.81</v>
      </c>
      <c r="F246" s="93">
        <f t="shared" si="1"/>
        <v>223.94866670882578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545868.76</v>
      </c>
      <c r="E247" s="247">
        <v>1222465.81</v>
      </c>
      <c r="F247" s="93">
        <f t="shared" si="1"/>
        <v>223.94866670882578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2536242.41</v>
      </c>
      <c r="E255" s="247">
        <v>1622881.78</v>
      </c>
      <c r="F255" s="93">
        <f t="shared" si="1"/>
        <v>63.98764461950622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288943.13</v>
      </c>
      <c r="E256" s="247">
        <v>23907.07</v>
      </c>
      <c r="F256" s="93">
        <f t="shared" si="1"/>
        <v>8.2739707291189095</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1294</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1717208.06</v>
      </c>
      <c r="E264" s="247">
        <v>1622881.78</v>
      </c>
      <c r="F264" s="93">
        <f t="shared" si="50"/>
        <v>94.506997597018028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22755.78</v>
      </c>
      <c r="E266" s="247">
        <v>23907.07</v>
      </c>
      <c r="F266" s="93">
        <f t="shared" si="50"/>
        <v>105.05932998121796</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v>0</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44190.27</v>
      </c>
      <c r="E271" s="247">
        <v>9819.17</v>
      </c>
      <c r="F271" s="93">
        <f t="shared" si="50"/>
        <v>22.22020820420423</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44635.839999999997</v>
      </c>
      <c r="E287" s="247">
        <v>58979.03</v>
      </c>
      <c r="F287" s="93">
        <f t="shared" si="50"/>
        <v>132.133796518672</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0</v>
      </c>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12510.62</v>
      </c>
      <c r="E289" s="247">
        <v>75026.509999999995</v>
      </c>
      <c r="F289" s="93">
        <f t="shared" si="50"/>
        <v>599.70257269423882</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17872.79</v>
      </c>
      <c r="E293" s="247">
        <v>383474.2</v>
      </c>
      <c r="F293" s="93">
        <f t="shared" si="50"/>
        <v>2145.5754809405807</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5" workbookViewId="0">
      <selection activeCell="E131" sqref="E131:E14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2536</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60444.73</v>
      </c>
      <c r="E5" s="79">
        <f t="shared" si="0"/>
        <v>64636.77</v>
      </c>
      <c r="F5" s="80">
        <f t="shared" ref="F5:F141" si="1">IF(D5&gt;0,IF(E5/D5&gt;=100,"&gt;&gt;100",E5/D5*100),"-")</f>
        <v>106.93532752979455</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60444.73</v>
      </c>
      <c r="E6" s="81">
        <f t="shared" si="2"/>
        <v>64636.77</v>
      </c>
      <c r="F6" s="63">
        <f t="shared" si="1"/>
        <v>106.93532752979455</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60444.73</v>
      </c>
      <c r="E7" s="249">
        <v>64636.77</v>
      </c>
      <c r="F7" s="63">
        <f t="shared" si="1"/>
        <v>106.93532752979455</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45052.909999999996</v>
      </c>
      <c r="E28" s="81">
        <f t="shared" si="6"/>
        <v>49525</v>
      </c>
      <c r="F28" s="63">
        <f t="shared" si="1"/>
        <v>109.92630664700683</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44787.46</v>
      </c>
      <c r="E30" s="249">
        <v>45000</v>
      </c>
      <c r="F30" s="63">
        <f t="shared" si="1"/>
        <v>100.47455247517945</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265.45</v>
      </c>
      <c r="E34" s="249">
        <v>4525</v>
      </c>
      <c r="F34" s="63">
        <f t="shared" si="1"/>
        <v>1704.6524769259747</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363935.63</v>
      </c>
      <c r="E35" s="81">
        <f t="shared" si="7"/>
        <v>585765.26</v>
      </c>
      <c r="F35" s="63">
        <f t="shared" si="1"/>
        <v>160.952985010014</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362608.4</v>
      </c>
      <c r="E36" s="81">
        <f t="shared" si="8"/>
        <v>532711.96</v>
      </c>
      <c r="F36" s="63">
        <f t="shared" si="1"/>
        <v>146.91109196587831</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362608.4</v>
      </c>
      <c r="E38" s="249">
        <v>532711.96</v>
      </c>
      <c r="F38" s="63">
        <f t="shared" si="1"/>
        <v>146.91109196587831</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36611.89</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v>36611.89</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1327.23</v>
      </c>
      <c r="E61" s="81">
        <f t="shared" si="13"/>
        <v>16441.41</v>
      </c>
      <c r="F61" s="63">
        <f t="shared" si="1"/>
        <v>1238.7762482764856</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1327.23</v>
      </c>
      <c r="E64" s="249">
        <v>16441.41</v>
      </c>
      <c r="F64" s="63">
        <f t="shared" si="1"/>
        <v>1238.7762482764856</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54581.85</v>
      </c>
      <c r="E75" s="81">
        <f t="shared" si="15"/>
        <v>118953.36</v>
      </c>
      <c r="F75" s="63">
        <f t="shared" si="1"/>
        <v>217.93574237589968</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54581.85</v>
      </c>
      <c r="E76" s="249">
        <v>118953.36</v>
      </c>
      <c r="F76" s="63">
        <f t="shared" si="1"/>
        <v>217.93574237589968</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1238616.3499999999</v>
      </c>
      <c r="E82" s="81">
        <f t="shared" si="16"/>
        <v>1675438.48</v>
      </c>
      <c r="F82" s="63">
        <f t="shared" si="1"/>
        <v>135.2669436343223</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1010337.32</v>
      </c>
      <c r="E84" s="249">
        <v>1621064.68</v>
      </c>
      <c r="F84" s="63">
        <f t="shared" si="1"/>
        <v>160.44786705493567</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6024.25</v>
      </c>
      <c r="E85" s="249"/>
      <c r="F85" s="63">
        <f t="shared" si="1"/>
        <v>0</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222254.78</v>
      </c>
      <c r="E86" s="249">
        <v>54373.8</v>
      </c>
      <c r="F86" s="63">
        <f t="shared" si="1"/>
        <v>24.464625687690496</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21078.14</v>
      </c>
      <c r="E107" s="81">
        <f t="shared" si="21"/>
        <v>31531.599999999999</v>
      </c>
      <c r="F107" s="63">
        <f t="shared" si="1"/>
        <v>149.59384461816839</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8339.5499999999993</v>
      </c>
      <c r="E108" s="249">
        <v>12629.92</v>
      </c>
      <c r="F108" s="63">
        <f t="shared" si="1"/>
        <v>151.44606123831622</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10321.620000000001</v>
      </c>
      <c r="E109" s="249">
        <v>9161.1299999999992</v>
      </c>
      <c r="F109" s="63">
        <f t="shared" si="1"/>
        <v>88.75670679602618</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2416.9699999999998</v>
      </c>
      <c r="E111" s="249">
        <v>9740.5499999999993</v>
      </c>
      <c r="F111" s="63">
        <f t="shared" si="1"/>
        <v>403.00665709545422</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22128.010000000002</v>
      </c>
      <c r="E114" s="81">
        <f t="shared" si="22"/>
        <v>100189.19999999998</v>
      </c>
      <c r="F114" s="63">
        <f t="shared" si="1"/>
        <v>452.77094506012958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10448.4</v>
      </c>
      <c r="E115" s="81">
        <f t="shared" si="23"/>
        <v>91486.239999999991</v>
      </c>
      <c r="F115" s="63">
        <f t="shared" si="1"/>
        <v>875.60047471383166</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v>61950.34</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10448.4</v>
      </c>
      <c r="E117" s="249">
        <v>29535.9</v>
      </c>
      <c r="F117" s="63">
        <f t="shared" si="1"/>
        <v>282.68347306764679</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11679.61</v>
      </c>
      <c r="E128" s="249">
        <v>8702.9599999999991</v>
      </c>
      <c r="F128" s="63">
        <f t="shared" si="1"/>
        <v>74.514131893102586</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92014.69</v>
      </c>
      <c r="E129" s="81">
        <f t="shared" si="26"/>
        <v>110944.04000000001</v>
      </c>
      <c r="F129" s="63">
        <f t="shared" si="1"/>
        <v>120.57209560777741</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796.34</v>
      </c>
      <c r="E130" s="81">
        <f t="shared" si="27"/>
        <v>1729.63</v>
      </c>
      <c r="F130" s="63">
        <f t="shared" si="1"/>
        <v>217.19742823417133</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796.34</v>
      </c>
      <c r="E132" s="249">
        <v>1729.63</v>
      </c>
      <c r="F132" s="63">
        <f t="shared" si="1"/>
        <v>217.19742823417133</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v>31750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7565.15</v>
      </c>
      <c r="E135" s="249">
        <v>8494.2999999999993</v>
      </c>
      <c r="F135" s="63">
        <f t="shared" si="1"/>
        <v>112.28197722450975</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61076.76</v>
      </c>
      <c r="E138" s="249">
        <v>47132.160000000003</v>
      </c>
      <c r="F138" s="63">
        <f t="shared" si="1"/>
        <v>77.168729971923852</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22576.44</v>
      </c>
      <c r="E140" s="249">
        <v>21837.95</v>
      </c>
      <c r="F140" s="63">
        <f t="shared" si="1"/>
        <v>96.728935119974636</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1897852.3099999996</v>
      </c>
      <c r="E141" s="106">
        <f t="shared" si="28"/>
        <v>2736983.7100000004</v>
      </c>
      <c r="F141" s="82">
        <f t="shared" si="1"/>
        <v>144.21478929516917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12" sqref="D1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2789</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22" workbookViewId="0">
      <selection activeCell="D97" sqref="D97"/>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2860</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55004.55</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3343594.2199999997</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1449615.97</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220018.69</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795618.51</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3826.21</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13500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85572.75</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96791.51</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234288.3</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1521656.04</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372322.21</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372322.21</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2881119.0300000003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1417397.4600000002</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220018.69</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796745.4</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3722.9</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13500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81742.75</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95113.68</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206554.04</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1460467.37</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3254.2</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3254.2</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517479.73999999929</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517479.74</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58979.03</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17378.77</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17378.77</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103.31</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103.31</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3830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3830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1850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1850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35816.949999999997</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35816.949999999997</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75026.509999999995</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75026.509999999995</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383474.2</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383474.2</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14"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70" t="s">
        <v>2860</v>
      </c>
      <c r="B1" s="365"/>
      <c r="C1" s="365"/>
      <c r="D1" s="365"/>
      <c r="E1" s="71" t="s">
        <v>3002</v>
      </c>
      <c r="F1" s="71"/>
      <c r="G1" s="71"/>
      <c r="H1" s="71"/>
      <c r="I1" s="71"/>
      <c r="J1" s="71"/>
      <c r="K1" s="71"/>
      <c r="L1" s="71"/>
      <c r="M1" s="71"/>
      <c r="N1" s="71"/>
      <c r="O1" s="71"/>
      <c r="P1" s="71"/>
    </row>
    <row r="2" spans="1:16" ht="37.5" customHeight="1" x14ac:dyDescent="0.2">
      <c r="A2" s="370" t="s">
        <v>3003</v>
      </c>
      <c r="B2" s="365"/>
      <c r="C2" s="365"/>
      <c r="D2" s="365"/>
    </row>
    <row r="3" spans="1:16" ht="29.25" customHeight="1" x14ac:dyDescent="0.2">
      <c r="A3" s="125" t="s">
        <v>3004</v>
      </c>
      <c r="B3" s="126" t="s">
        <v>3005</v>
      </c>
      <c r="C3" s="127" t="s">
        <v>3006</v>
      </c>
      <c r="D3" s="123"/>
      <c r="E3" s="124">
        <f>E4+E14+E20+E277+E311+E314+E316</f>
        <v>0</v>
      </c>
      <c r="F3" s="124">
        <f>F4+F14+F20+F277+F311+F314+F316</f>
        <v>8</v>
      </c>
      <c r="G3" s="124">
        <f>IF(RefStr!C12&lt;&gt;"",INT(VALUE(MID(RefStr!C12,1,4))),0)</f>
        <v>2023</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35167</v>
      </c>
      <c r="P3" s="71"/>
    </row>
    <row r="4" spans="1:16" ht="19.5" customHeight="1" x14ac:dyDescent="0.2">
      <c r="A4" s="371" t="s">
        <v>3007</v>
      </c>
      <c r="B4" s="372"/>
      <c r="C4" s="373"/>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3020</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7" t="s">
        <v>3026</v>
      </c>
      <c r="B20" s="368"/>
      <c r="C20" s="369"/>
      <c r="D20" s="123"/>
      <c r="E20" s="71">
        <f>SUM(E21:E276)</f>
        <v>0</v>
      </c>
      <c r="F20" s="71">
        <f>SUM(F21:F276)</f>
        <v>8</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3220</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Provjera</v>
      </c>
      <c r="C265" s="118" t="s">
        <v>3271</v>
      </c>
      <c r="D265" s="123"/>
      <c r="E265" s="71">
        <f t="shared" si="19"/>
        <v>0</v>
      </c>
      <c r="F265" s="71">
        <f t="shared" si="20"/>
        <v>1</v>
      </c>
      <c r="G265" s="71"/>
      <c r="H265" s="71"/>
      <c r="I265" s="71"/>
      <c r="J265" s="71"/>
      <c r="K265" s="71"/>
      <c r="L265" s="71">
        <f>IF(AND('PR-RAS'!D608&gt;0,SUM('PR-RAS'!D957:D958)=0),1,0)</f>
        <v>1</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7" t="s">
        <v>37</v>
      </c>
      <c r="B311" s="368"/>
      <c r="C311" s="369"/>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7" t="s">
        <v>36</v>
      </c>
      <c r="B314" s="368"/>
      <c r="C314" s="369"/>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7" t="s">
        <v>3317</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3319</v>
      </c>
      <c r="B1" s="379"/>
      <c r="C1" s="379"/>
    </row>
    <row r="2" spans="1:17" ht="33" customHeight="1" x14ac:dyDescent="0.2">
      <c r="A2" s="380" t="s">
        <v>3320</v>
      </c>
      <c r="B2" s="381"/>
      <c r="C2" s="378"/>
      <c r="D2" s="4"/>
      <c r="E2" s="4"/>
      <c r="F2" s="4"/>
      <c r="G2" s="4"/>
      <c r="H2" s="4"/>
      <c r="I2" s="4"/>
      <c r="J2" s="4"/>
      <c r="K2" s="4"/>
      <c r="L2" s="4"/>
      <c r="M2" s="4"/>
      <c r="N2" s="4"/>
      <c r="O2" s="4"/>
      <c r="P2" s="4"/>
      <c r="Q2" s="4"/>
    </row>
    <row r="3" spans="1:17" ht="18.75" customHeight="1" x14ac:dyDescent="0.2">
      <c r="A3" s="304" t="s">
        <v>3321</v>
      </c>
      <c r="B3" s="382" t="s">
        <v>3322</v>
      </c>
      <c r="C3" s="378"/>
      <c r="D3" s="4"/>
      <c r="E3" s="4"/>
      <c r="F3" s="4"/>
      <c r="G3" s="4"/>
      <c r="H3" s="4"/>
      <c r="I3" s="4"/>
      <c r="J3" s="4"/>
      <c r="K3" s="4"/>
      <c r="L3" s="4"/>
      <c r="M3" s="4"/>
      <c r="N3" s="4"/>
      <c r="O3" s="4"/>
      <c r="P3" s="4"/>
      <c r="Q3" s="4"/>
    </row>
    <row r="4" spans="1:17" ht="37.5" hidden="1" customHeight="1" x14ac:dyDescent="0.2">
      <c r="A4" s="305" t="s">
        <v>3323</v>
      </c>
      <c r="B4" s="377" t="s">
        <v>3324</v>
      </c>
      <c r="C4" s="378"/>
      <c r="D4" s="4"/>
      <c r="E4" s="4"/>
      <c r="F4" s="4"/>
      <c r="G4" s="4"/>
      <c r="H4" s="4"/>
      <c r="I4" s="4"/>
      <c r="J4" s="4"/>
      <c r="K4" s="4"/>
      <c r="L4" s="4"/>
      <c r="M4" s="4"/>
      <c r="N4" s="4"/>
      <c r="O4" s="4"/>
      <c r="P4" s="4"/>
      <c r="Q4" s="4"/>
    </row>
    <row r="5" spans="1:17" ht="48" hidden="1" customHeight="1" x14ac:dyDescent="0.2">
      <c r="A5" s="305" t="s">
        <v>3323</v>
      </c>
      <c r="B5" s="377" t="s">
        <v>3325</v>
      </c>
      <c r="C5" s="378"/>
      <c r="D5" s="4"/>
      <c r="E5" s="4"/>
      <c r="F5" s="4"/>
      <c r="G5" s="4"/>
      <c r="H5" s="4"/>
      <c r="I5" s="4"/>
      <c r="J5" s="4"/>
      <c r="K5" s="4"/>
      <c r="L5" s="4"/>
      <c r="M5" s="4"/>
      <c r="N5" s="4"/>
      <c r="O5" s="4"/>
      <c r="P5" s="4"/>
      <c r="Q5" s="4"/>
    </row>
    <row r="6" spans="1:17" ht="59.25" hidden="1" customHeight="1" x14ac:dyDescent="0.2">
      <c r="A6" s="305" t="s">
        <v>3323</v>
      </c>
      <c r="B6" s="377" t="s">
        <v>3326</v>
      </c>
      <c r="C6" s="378"/>
      <c r="D6" s="4"/>
      <c r="E6" s="4"/>
      <c r="F6" s="4"/>
      <c r="G6" s="4"/>
      <c r="H6" s="4"/>
      <c r="I6" s="4"/>
      <c r="J6" s="4"/>
      <c r="K6" s="4"/>
      <c r="L6" s="4"/>
      <c r="M6" s="4"/>
      <c r="N6" s="4"/>
      <c r="O6" s="4"/>
      <c r="P6" s="4"/>
      <c r="Q6" s="4"/>
    </row>
    <row r="7" spans="1:17" ht="48" hidden="1" customHeight="1" x14ac:dyDescent="0.2">
      <c r="A7" s="305" t="s">
        <v>3327</v>
      </c>
      <c r="B7" s="377" t="s">
        <v>3328</v>
      </c>
      <c r="C7" s="378"/>
      <c r="D7" s="4"/>
      <c r="E7" s="4"/>
      <c r="F7" s="4"/>
      <c r="G7" s="4"/>
      <c r="H7" s="4"/>
      <c r="I7" s="4"/>
      <c r="J7" s="4"/>
      <c r="K7" s="4"/>
      <c r="L7" s="4"/>
      <c r="M7" s="4"/>
      <c r="N7" s="4"/>
      <c r="O7" s="4"/>
      <c r="P7" s="4"/>
      <c r="Q7" s="4"/>
    </row>
    <row r="8" spans="1:17" ht="41.25" hidden="1" customHeight="1" x14ac:dyDescent="0.2">
      <c r="A8" s="305" t="s">
        <v>3329</v>
      </c>
      <c r="B8" s="377" t="s">
        <v>3330</v>
      </c>
      <c r="C8" s="378"/>
      <c r="D8" s="4"/>
      <c r="E8" s="4"/>
      <c r="F8" s="4"/>
      <c r="G8" s="4"/>
      <c r="H8" s="4"/>
      <c r="I8" s="4"/>
      <c r="J8" s="4"/>
      <c r="K8" s="4"/>
      <c r="L8" s="4"/>
      <c r="M8" s="4"/>
      <c r="N8" s="4"/>
      <c r="O8" s="4"/>
      <c r="P8" s="4"/>
      <c r="Q8" s="4"/>
    </row>
    <row r="9" spans="1:17" ht="59.25" hidden="1" customHeight="1" x14ac:dyDescent="0.2">
      <c r="A9" s="305" t="s">
        <v>3331</v>
      </c>
      <c r="B9" s="377" t="s">
        <v>3332</v>
      </c>
      <c r="C9" s="378"/>
      <c r="D9" s="4"/>
      <c r="E9" s="4"/>
      <c r="F9" s="4"/>
      <c r="G9" s="4"/>
      <c r="H9" s="4"/>
      <c r="I9" s="4"/>
      <c r="J9" s="4"/>
      <c r="K9" s="4"/>
      <c r="L9" s="4"/>
      <c r="M9" s="4"/>
      <c r="N9" s="4"/>
      <c r="O9" s="4"/>
      <c r="P9" s="4"/>
      <c r="Q9" s="4"/>
    </row>
    <row r="10" spans="1:17" ht="61.5" hidden="1" customHeight="1" x14ac:dyDescent="0.2">
      <c r="A10" s="305" t="s">
        <v>3331</v>
      </c>
      <c r="B10" s="377" t="s">
        <v>3333</v>
      </c>
      <c r="C10" s="378"/>
      <c r="D10" s="4"/>
      <c r="E10" s="4"/>
      <c r="F10" s="4"/>
      <c r="G10" s="4"/>
      <c r="H10" s="4"/>
      <c r="I10" s="4"/>
      <c r="J10" s="4"/>
      <c r="K10" s="4"/>
      <c r="L10" s="4"/>
      <c r="M10" s="4"/>
      <c r="N10" s="4"/>
      <c r="O10" s="4"/>
      <c r="P10" s="4"/>
      <c r="Q10" s="4"/>
    </row>
    <row r="11" spans="1:17" ht="43.5" hidden="1" customHeight="1" x14ac:dyDescent="0.2">
      <c r="A11" s="305" t="s">
        <v>3331</v>
      </c>
      <c r="B11" s="377" t="s">
        <v>3334</v>
      </c>
      <c r="C11" s="378"/>
      <c r="D11" s="4"/>
      <c r="E11" s="4"/>
      <c r="F11" s="4"/>
      <c r="G11" s="4"/>
      <c r="H11" s="4"/>
      <c r="I11" s="4"/>
      <c r="J11" s="4"/>
      <c r="K11" s="4"/>
      <c r="L11" s="4"/>
      <c r="M11" s="4"/>
      <c r="N11" s="4"/>
      <c r="O11" s="4"/>
      <c r="P11" s="4"/>
      <c r="Q11" s="4"/>
    </row>
    <row r="12" spans="1:17" ht="27.75" hidden="1" customHeight="1" x14ac:dyDescent="0.2">
      <c r="A12" s="305" t="s">
        <v>3335</v>
      </c>
      <c r="B12" s="377" t="s">
        <v>3336</v>
      </c>
      <c r="C12" s="378"/>
      <c r="D12" s="4"/>
      <c r="E12" s="4"/>
      <c r="F12" s="4"/>
      <c r="G12" s="4"/>
      <c r="H12" s="4"/>
      <c r="I12" s="4"/>
      <c r="J12" s="4"/>
      <c r="K12" s="4"/>
      <c r="L12" s="4"/>
      <c r="M12" s="4"/>
      <c r="N12" s="4"/>
      <c r="O12" s="4"/>
      <c r="P12" s="4"/>
      <c r="Q12" s="4"/>
    </row>
    <row r="13" spans="1:17" ht="27.75" hidden="1" customHeight="1" x14ac:dyDescent="0.2">
      <c r="A13" s="305" t="s">
        <v>3337</v>
      </c>
      <c r="B13" s="377" t="s">
        <v>3338</v>
      </c>
      <c r="C13" s="378"/>
      <c r="D13" s="4"/>
      <c r="E13" s="4"/>
      <c r="F13" s="4"/>
      <c r="G13" s="4"/>
      <c r="H13" s="4"/>
      <c r="I13" s="4"/>
      <c r="J13" s="4"/>
      <c r="K13" s="4"/>
      <c r="L13" s="4"/>
      <c r="M13" s="4"/>
      <c r="N13" s="4"/>
      <c r="O13" s="4"/>
      <c r="P13" s="4"/>
      <c r="Q13" s="4"/>
    </row>
    <row r="14" spans="1:17" ht="45.75" hidden="1" customHeight="1" x14ac:dyDescent="0.2">
      <c r="A14" s="305" t="s">
        <v>3339</v>
      </c>
      <c r="B14" s="377" t="s">
        <v>3340</v>
      </c>
      <c r="C14" s="378"/>
      <c r="D14" s="4"/>
      <c r="E14" s="4"/>
      <c r="F14" s="4"/>
      <c r="G14" s="4"/>
      <c r="H14" s="4"/>
      <c r="I14" s="4"/>
      <c r="J14" s="4"/>
      <c r="K14" s="4"/>
      <c r="L14" s="4"/>
      <c r="M14" s="4"/>
      <c r="N14" s="4"/>
      <c r="O14" s="4"/>
      <c r="P14" s="4"/>
      <c r="Q14" s="4"/>
    </row>
    <row r="15" spans="1:17" ht="45.75" hidden="1" customHeight="1" x14ac:dyDescent="0.2">
      <c r="A15" s="305" t="s">
        <v>3341</v>
      </c>
      <c r="B15" s="377" t="s">
        <v>3342</v>
      </c>
      <c r="C15" s="378"/>
      <c r="D15" s="4"/>
      <c r="E15" s="4"/>
      <c r="F15" s="4"/>
      <c r="G15" s="4"/>
      <c r="H15" s="4"/>
      <c r="I15" s="4"/>
      <c r="J15" s="4"/>
      <c r="K15" s="4"/>
      <c r="L15" s="4"/>
      <c r="M15" s="4"/>
      <c r="N15" s="4"/>
      <c r="O15" s="4"/>
      <c r="P15" s="4"/>
      <c r="Q15" s="4"/>
    </row>
    <row r="16" spans="1:17" ht="51" hidden="1" customHeight="1" x14ac:dyDescent="0.2">
      <c r="A16" s="305" t="s">
        <v>3343</v>
      </c>
      <c r="B16" s="377" t="s">
        <v>3344</v>
      </c>
      <c r="C16" s="378"/>
      <c r="D16" s="4"/>
      <c r="E16" s="4"/>
      <c r="F16" s="4"/>
      <c r="G16" s="4"/>
      <c r="H16" s="4"/>
      <c r="I16" s="4"/>
      <c r="J16" s="4"/>
      <c r="K16" s="4"/>
      <c r="L16" s="4"/>
      <c r="M16" s="4"/>
      <c r="N16" s="4"/>
      <c r="O16" s="4"/>
      <c r="P16" s="4"/>
      <c r="Q16" s="4"/>
    </row>
    <row r="17" spans="1:17" ht="27.75" hidden="1" customHeight="1" x14ac:dyDescent="0.2">
      <c r="A17" s="305" t="s">
        <v>3345</v>
      </c>
      <c r="B17" s="377" t="s">
        <v>3346</v>
      </c>
      <c r="C17" s="378"/>
      <c r="D17" s="4"/>
      <c r="E17" s="4"/>
      <c r="F17" s="4"/>
      <c r="G17" s="4"/>
      <c r="H17" s="4"/>
      <c r="I17" s="4"/>
      <c r="J17" s="4"/>
      <c r="K17" s="4"/>
      <c r="L17" s="4"/>
      <c r="M17" s="4"/>
      <c r="N17" s="4"/>
      <c r="O17" s="4"/>
      <c r="P17" s="4"/>
      <c r="Q17" s="4"/>
    </row>
    <row r="18" spans="1:17" ht="27.75" hidden="1" customHeight="1" x14ac:dyDescent="0.2">
      <c r="A18" s="305" t="s">
        <v>3347</v>
      </c>
      <c r="B18" s="377" t="s">
        <v>3348</v>
      </c>
      <c r="C18" s="378"/>
      <c r="D18" s="4"/>
      <c r="E18" s="4"/>
      <c r="F18" s="4"/>
      <c r="G18" s="4"/>
      <c r="H18" s="4"/>
      <c r="I18" s="4"/>
      <c r="J18" s="4"/>
      <c r="K18" s="4"/>
      <c r="L18" s="4"/>
      <c r="M18" s="4"/>
      <c r="N18" s="4"/>
      <c r="O18" s="4"/>
      <c r="P18" s="4"/>
      <c r="Q18" s="4"/>
    </row>
    <row r="19" spans="1:17" ht="45" hidden="1" customHeight="1" x14ac:dyDescent="0.2">
      <c r="A19" s="305" t="s">
        <v>3347</v>
      </c>
      <c r="B19" s="377" t="s">
        <v>3349</v>
      </c>
      <c r="C19" s="378"/>
      <c r="D19" s="4"/>
      <c r="E19" s="4"/>
      <c r="F19" s="4"/>
      <c r="G19" s="4"/>
      <c r="H19" s="4"/>
      <c r="I19" s="4"/>
      <c r="J19" s="4"/>
      <c r="K19" s="4"/>
      <c r="L19" s="4"/>
      <c r="M19" s="4"/>
      <c r="N19" s="4"/>
      <c r="O19" s="4"/>
      <c r="P19" s="4"/>
      <c r="Q19" s="4"/>
    </row>
    <row r="20" spans="1:17" ht="45" hidden="1" customHeight="1" x14ac:dyDescent="0.2">
      <c r="A20" s="305" t="s">
        <v>3350</v>
      </c>
      <c r="B20" s="377" t="s">
        <v>3351</v>
      </c>
      <c r="C20" s="378"/>
      <c r="D20" s="4"/>
      <c r="E20" s="4"/>
      <c r="F20" s="4"/>
      <c r="G20" s="4"/>
      <c r="H20" s="4"/>
      <c r="I20" s="4"/>
      <c r="J20" s="4"/>
      <c r="K20" s="4"/>
      <c r="L20" s="4"/>
      <c r="M20" s="4"/>
      <c r="N20" s="4"/>
      <c r="O20" s="4"/>
      <c r="P20" s="4"/>
      <c r="Q20" s="4"/>
    </row>
    <row r="21" spans="1:17" ht="30" hidden="1" customHeight="1" x14ac:dyDescent="0.2">
      <c r="A21" s="305" t="s">
        <v>3352</v>
      </c>
      <c r="B21" s="377" t="s">
        <v>3353</v>
      </c>
      <c r="C21" s="378"/>
      <c r="D21" s="4"/>
      <c r="E21" s="4"/>
      <c r="F21" s="4"/>
      <c r="G21" s="4"/>
      <c r="H21" s="4"/>
      <c r="I21" s="4"/>
      <c r="J21" s="4"/>
      <c r="K21" s="4"/>
      <c r="L21" s="4"/>
      <c r="M21" s="4"/>
      <c r="N21" s="4"/>
      <c r="O21" s="4"/>
      <c r="P21" s="4"/>
      <c r="Q21" s="4"/>
    </row>
    <row r="22" spans="1:17" ht="30" hidden="1" customHeight="1" x14ac:dyDescent="0.2">
      <c r="A22" s="305" t="s">
        <v>3354</v>
      </c>
      <c r="B22" s="377" t="s">
        <v>3355</v>
      </c>
      <c r="C22" s="378"/>
      <c r="D22" s="4"/>
      <c r="E22" s="4"/>
      <c r="F22" s="4"/>
      <c r="G22" s="4"/>
      <c r="H22" s="4"/>
      <c r="I22" s="4"/>
      <c r="J22" s="4"/>
      <c r="K22" s="4"/>
      <c r="L22" s="4"/>
      <c r="M22" s="4"/>
      <c r="N22" s="4"/>
      <c r="O22" s="4"/>
      <c r="P22" s="4"/>
      <c r="Q22" s="4"/>
    </row>
    <row r="23" spans="1:17" ht="30" hidden="1" customHeight="1" x14ac:dyDescent="0.2">
      <c r="A23" s="305" t="s">
        <v>3356</v>
      </c>
      <c r="B23" s="377" t="s">
        <v>3357</v>
      </c>
      <c r="C23" s="378"/>
      <c r="D23" s="4"/>
      <c r="E23" s="4"/>
      <c r="F23" s="4"/>
      <c r="G23" s="4"/>
      <c r="H23" s="4"/>
      <c r="I23" s="4"/>
      <c r="J23" s="4"/>
      <c r="K23" s="4"/>
      <c r="L23" s="4"/>
      <c r="M23" s="4"/>
      <c r="N23" s="4"/>
      <c r="O23" s="4"/>
      <c r="P23" s="4"/>
      <c r="Q23" s="4"/>
    </row>
    <row r="24" spans="1:17" ht="30" hidden="1" customHeight="1" x14ac:dyDescent="0.2">
      <c r="A24" s="305" t="s">
        <v>3358</v>
      </c>
      <c r="B24" s="377" t="s">
        <v>3359</v>
      </c>
      <c r="C24" s="378"/>
      <c r="D24" s="4"/>
      <c r="E24" s="4"/>
      <c r="F24" s="4"/>
      <c r="G24" s="4"/>
      <c r="H24" s="4"/>
      <c r="I24" s="4"/>
      <c r="J24" s="4"/>
      <c r="K24" s="4"/>
      <c r="L24" s="4"/>
      <c r="M24" s="4"/>
      <c r="N24" s="4"/>
      <c r="O24" s="4"/>
      <c r="P24" s="4"/>
      <c r="Q24" s="4"/>
    </row>
    <row r="25" spans="1:17" ht="30" hidden="1" customHeight="1" x14ac:dyDescent="0.2">
      <c r="A25" s="305" t="s">
        <v>3360</v>
      </c>
      <c r="B25" s="377" t="s">
        <v>3361</v>
      </c>
      <c r="C25" s="378"/>
      <c r="D25" s="4"/>
      <c r="E25" s="4"/>
      <c r="F25" s="4"/>
      <c r="G25" s="4"/>
      <c r="H25" s="4"/>
      <c r="I25" s="4"/>
      <c r="J25" s="4"/>
      <c r="K25" s="4"/>
      <c r="L25" s="4"/>
      <c r="M25" s="4"/>
      <c r="N25" s="4"/>
      <c r="O25" s="4"/>
      <c r="P25" s="4"/>
      <c r="Q25" s="4"/>
    </row>
    <row r="26" spans="1:17" ht="30" hidden="1" customHeight="1" x14ac:dyDescent="0.2">
      <c r="A26" s="305" t="s">
        <v>3362</v>
      </c>
      <c r="B26" s="377" t="s">
        <v>3363</v>
      </c>
      <c r="C26" s="378"/>
      <c r="D26" s="4"/>
      <c r="E26" s="4"/>
      <c r="F26" s="4"/>
      <c r="G26" s="4"/>
      <c r="H26" s="4"/>
      <c r="I26" s="4"/>
      <c r="J26" s="4"/>
      <c r="K26" s="4"/>
      <c r="L26" s="4"/>
      <c r="M26" s="4"/>
      <c r="N26" s="4"/>
      <c r="O26" s="4"/>
      <c r="P26" s="4"/>
      <c r="Q26" s="4"/>
    </row>
    <row r="27" spans="1:17" ht="70.5" hidden="1" customHeight="1" x14ac:dyDescent="0.2">
      <c r="A27" s="305" t="s">
        <v>3364</v>
      </c>
      <c r="B27" s="377" t="s">
        <v>3365</v>
      </c>
      <c r="C27" s="378"/>
      <c r="D27" s="4"/>
      <c r="E27" s="4"/>
      <c r="F27" s="4"/>
      <c r="G27" s="4"/>
      <c r="H27" s="4"/>
      <c r="I27" s="4"/>
      <c r="J27" s="4"/>
      <c r="K27" s="4"/>
      <c r="L27" s="4"/>
      <c r="M27" s="4"/>
      <c r="N27" s="4"/>
      <c r="O27" s="4"/>
      <c r="P27" s="4"/>
      <c r="Q27" s="4"/>
    </row>
    <row r="28" spans="1:17" ht="48" hidden="1" customHeight="1" x14ac:dyDescent="0.2">
      <c r="A28" s="305" t="s">
        <v>3366</v>
      </c>
      <c r="B28" s="377" t="s">
        <v>3367</v>
      </c>
      <c r="C28" s="378"/>
      <c r="D28" s="4"/>
      <c r="E28" s="4"/>
      <c r="F28" s="4"/>
      <c r="G28" s="4"/>
      <c r="H28" s="4"/>
      <c r="I28" s="4"/>
      <c r="J28" s="4"/>
      <c r="K28" s="4"/>
      <c r="L28" s="4"/>
      <c r="M28" s="4"/>
      <c r="N28" s="4"/>
      <c r="O28" s="4"/>
      <c r="P28" s="4"/>
      <c r="Q28" s="4"/>
    </row>
    <row r="29" spans="1:17" ht="100.5" hidden="1" customHeight="1" x14ac:dyDescent="0.2">
      <c r="A29" s="305" t="s">
        <v>3368</v>
      </c>
      <c r="B29" s="377" t="s">
        <v>3369</v>
      </c>
      <c r="C29" s="378"/>
      <c r="D29" s="4"/>
      <c r="E29" s="4"/>
      <c r="F29" s="4"/>
      <c r="G29" s="4"/>
      <c r="H29" s="4"/>
      <c r="I29" s="4"/>
      <c r="J29" s="4"/>
      <c r="K29" s="4"/>
      <c r="L29" s="4"/>
      <c r="M29" s="4"/>
      <c r="N29" s="4"/>
      <c r="O29" s="4"/>
      <c r="P29" s="4"/>
      <c r="Q29" s="4"/>
    </row>
    <row r="30" spans="1:17" ht="45" hidden="1" customHeight="1" x14ac:dyDescent="0.2">
      <c r="A30" s="305" t="s">
        <v>3370</v>
      </c>
      <c r="B30" s="377" t="s">
        <v>3371</v>
      </c>
      <c r="C30" s="378"/>
      <c r="D30" s="4"/>
      <c r="E30" s="4"/>
      <c r="F30" s="4"/>
      <c r="G30" s="4"/>
      <c r="H30" s="4"/>
      <c r="I30" s="4"/>
      <c r="J30" s="4"/>
      <c r="K30" s="4"/>
      <c r="L30" s="4"/>
      <c r="M30" s="4"/>
      <c r="N30" s="4"/>
      <c r="O30" s="4"/>
      <c r="P30" s="4"/>
      <c r="Q30" s="4"/>
    </row>
    <row r="31" spans="1:17" ht="45" hidden="1" customHeight="1" x14ac:dyDescent="0.2">
      <c r="A31" s="305" t="s">
        <v>3372</v>
      </c>
      <c r="B31" s="377" t="s">
        <v>3373</v>
      </c>
      <c r="C31" s="378"/>
      <c r="D31" s="4"/>
      <c r="E31" s="4"/>
      <c r="F31" s="4"/>
      <c r="G31" s="4"/>
      <c r="H31" s="4"/>
      <c r="I31" s="4"/>
      <c r="J31" s="4"/>
      <c r="K31" s="4"/>
      <c r="L31" s="4"/>
      <c r="M31" s="4"/>
      <c r="N31" s="4"/>
      <c r="O31" s="4"/>
      <c r="P31" s="4"/>
      <c r="Q31" s="4"/>
    </row>
    <row r="32" spans="1:17" ht="45" hidden="1" customHeight="1" x14ac:dyDescent="0.2">
      <c r="A32" s="305" t="s">
        <v>3374</v>
      </c>
      <c r="B32" s="377" t="s">
        <v>3375</v>
      </c>
      <c r="C32" s="378"/>
      <c r="D32" s="4"/>
      <c r="E32" s="4"/>
      <c r="F32" s="4"/>
      <c r="G32" s="4"/>
      <c r="H32" s="4"/>
      <c r="I32" s="4"/>
      <c r="J32" s="4"/>
      <c r="K32" s="4"/>
      <c r="L32" s="4"/>
      <c r="M32" s="4"/>
      <c r="N32" s="4"/>
      <c r="O32" s="4"/>
      <c r="P32" s="4"/>
      <c r="Q32" s="4"/>
    </row>
    <row r="33" spans="1:17" ht="72" hidden="1" customHeight="1" x14ac:dyDescent="0.2">
      <c r="A33" s="305" t="s">
        <v>3376</v>
      </c>
      <c r="B33" s="377" t="s">
        <v>3377</v>
      </c>
      <c r="C33" s="378"/>
      <c r="D33" s="4"/>
      <c r="E33" s="4"/>
      <c r="F33" s="4"/>
      <c r="G33" s="4"/>
      <c r="H33" s="4"/>
      <c r="I33" s="4"/>
      <c r="J33" s="4"/>
      <c r="K33" s="4"/>
      <c r="L33" s="4"/>
      <c r="M33" s="4"/>
      <c r="N33" s="4"/>
      <c r="O33" s="4"/>
      <c r="P33" s="4"/>
      <c r="Q33" s="4"/>
    </row>
    <row r="34" spans="1:17" ht="79.5" hidden="1" customHeight="1" x14ac:dyDescent="0.2">
      <c r="A34" s="305" t="s">
        <v>3378</v>
      </c>
      <c r="B34" s="377" t="s">
        <v>3379</v>
      </c>
      <c r="C34" s="378"/>
      <c r="D34" s="4"/>
      <c r="E34" s="4"/>
      <c r="F34" s="4"/>
      <c r="G34" s="4"/>
      <c r="H34" s="4"/>
      <c r="I34" s="4"/>
      <c r="J34" s="4"/>
      <c r="K34" s="4"/>
      <c r="L34" s="4"/>
      <c r="M34" s="4"/>
      <c r="N34" s="4"/>
      <c r="O34" s="4"/>
      <c r="P34" s="4"/>
      <c r="Q34" s="4"/>
    </row>
    <row r="35" spans="1:17" ht="70.5" hidden="1" customHeight="1" x14ac:dyDescent="0.2">
      <c r="A35" s="305" t="s">
        <v>3380</v>
      </c>
      <c r="B35" s="377" t="s">
        <v>3381</v>
      </c>
      <c r="C35" s="378"/>
      <c r="D35" s="4"/>
      <c r="E35" s="4"/>
      <c r="F35" s="4"/>
      <c r="G35" s="4"/>
      <c r="H35" s="4"/>
      <c r="I35" s="4"/>
      <c r="J35" s="4"/>
      <c r="K35" s="4"/>
      <c r="L35" s="4"/>
      <c r="M35" s="4"/>
      <c r="N35" s="4"/>
      <c r="O35" s="4"/>
      <c r="P35" s="4"/>
      <c r="Q35" s="4"/>
    </row>
    <row r="36" spans="1:17" ht="45.75" hidden="1" customHeight="1" x14ac:dyDescent="0.2">
      <c r="A36" s="305" t="s">
        <v>3382</v>
      </c>
      <c r="B36" s="377" t="s">
        <v>3383</v>
      </c>
      <c r="C36" s="378"/>
      <c r="D36" s="4"/>
      <c r="E36" s="4"/>
      <c r="F36" s="4"/>
      <c r="G36" s="4"/>
      <c r="H36" s="4"/>
      <c r="I36" s="4"/>
      <c r="J36" s="4"/>
      <c r="K36" s="4"/>
      <c r="L36" s="4"/>
      <c r="M36" s="4"/>
      <c r="N36" s="4"/>
      <c r="O36" s="4"/>
      <c r="P36" s="4"/>
      <c r="Q36" s="4"/>
    </row>
    <row r="37" spans="1:17" ht="54.75" hidden="1" customHeight="1" x14ac:dyDescent="0.2">
      <c r="A37" s="305" t="s">
        <v>3384</v>
      </c>
      <c r="B37" s="377" t="s">
        <v>3385</v>
      </c>
      <c r="C37" s="378"/>
      <c r="D37" s="4"/>
      <c r="E37" s="4"/>
      <c r="F37" s="4"/>
      <c r="G37" s="4"/>
      <c r="H37" s="4"/>
      <c r="I37" s="4"/>
      <c r="J37" s="4"/>
      <c r="K37" s="4"/>
      <c r="L37" s="4"/>
      <c r="M37" s="4"/>
      <c r="N37" s="4"/>
      <c r="O37" s="4"/>
      <c r="P37" s="4"/>
      <c r="Q37" s="4"/>
    </row>
    <row r="38" spans="1:17" ht="37.5" hidden="1" customHeight="1" x14ac:dyDescent="0.2">
      <c r="A38" s="305" t="s">
        <v>3386</v>
      </c>
      <c r="B38" s="377" t="s">
        <v>3387</v>
      </c>
      <c r="C38" s="378"/>
      <c r="D38" s="4"/>
      <c r="E38" s="4"/>
      <c r="F38" s="4"/>
      <c r="G38" s="4"/>
      <c r="H38" s="4"/>
      <c r="I38" s="4"/>
      <c r="J38" s="4"/>
      <c r="K38" s="4"/>
      <c r="L38" s="4"/>
      <c r="M38" s="4"/>
      <c r="N38" s="4"/>
      <c r="O38" s="4"/>
      <c r="P38" s="4"/>
      <c r="Q38" s="4"/>
    </row>
    <row r="39" spans="1:17" ht="61.5" hidden="1" customHeight="1" x14ac:dyDescent="0.2">
      <c r="A39" s="305" t="s">
        <v>3388</v>
      </c>
      <c r="B39" s="377" t="s">
        <v>3389</v>
      </c>
      <c r="C39" s="378"/>
      <c r="D39" s="4"/>
      <c r="E39" s="4"/>
      <c r="F39" s="4"/>
      <c r="G39" s="4"/>
      <c r="H39" s="4"/>
      <c r="I39" s="4"/>
      <c r="J39" s="4"/>
      <c r="K39" s="4"/>
      <c r="L39" s="4"/>
      <c r="M39" s="4"/>
      <c r="N39" s="4"/>
      <c r="O39" s="4"/>
      <c r="P39" s="4"/>
      <c r="Q39" s="4"/>
    </row>
    <row r="40" spans="1:17" ht="53.25" hidden="1" customHeight="1" x14ac:dyDescent="0.2">
      <c r="A40" s="305" t="s">
        <v>3390</v>
      </c>
      <c r="B40" s="377" t="s">
        <v>3391</v>
      </c>
      <c r="C40" s="378"/>
      <c r="D40" s="4"/>
      <c r="E40" s="4"/>
      <c r="F40" s="4"/>
      <c r="G40" s="4"/>
      <c r="H40" s="4"/>
      <c r="I40" s="4"/>
      <c r="J40" s="4"/>
      <c r="K40" s="4"/>
      <c r="L40" s="4"/>
      <c r="M40" s="4"/>
      <c r="N40" s="4"/>
      <c r="O40" s="4"/>
      <c r="P40" s="4"/>
      <c r="Q40" s="4"/>
    </row>
    <row r="41" spans="1:17" ht="73.5" hidden="1" customHeight="1" x14ac:dyDescent="0.2">
      <c r="A41" s="305" t="s">
        <v>3392</v>
      </c>
      <c r="B41" s="377" t="s">
        <v>3393</v>
      </c>
      <c r="C41" s="378"/>
      <c r="D41" s="4"/>
      <c r="E41" s="4"/>
      <c r="F41" s="4"/>
      <c r="G41" s="4"/>
      <c r="H41" s="4"/>
      <c r="I41" s="4"/>
      <c r="J41" s="4"/>
      <c r="K41" s="4"/>
      <c r="L41" s="4"/>
      <c r="M41" s="4"/>
      <c r="N41" s="4"/>
      <c r="O41" s="4"/>
      <c r="P41" s="4"/>
      <c r="Q41" s="4"/>
    </row>
    <row r="42" spans="1:17" ht="57.75" hidden="1" customHeight="1" x14ac:dyDescent="0.2">
      <c r="A42" s="305" t="s">
        <v>3394</v>
      </c>
      <c r="B42" s="377" t="s">
        <v>3395</v>
      </c>
      <c r="C42" s="378"/>
      <c r="D42" s="4"/>
      <c r="E42" s="4"/>
      <c r="F42" s="4"/>
      <c r="G42" s="4"/>
      <c r="H42" s="4"/>
      <c r="I42" s="4"/>
      <c r="J42" s="4"/>
      <c r="K42" s="4"/>
      <c r="L42" s="4"/>
      <c r="M42" s="4"/>
      <c r="N42" s="4"/>
      <c r="O42" s="4"/>
      <c r="P42" s="4"/>
      <c r="Q42" s="4"/>
    </row>
    <row r="43" spans="1:17" ht="84" hidden="1" customHeight="1" x14ac:dyDescent="0.2">
      <c r="A43" s="305" t="s">
        <v>3396</v>
      </c>
      <c r="B43" s="377" t="s">
        <v>3397</v>
      </c>
      <c r="C43" s="378"/>
      <c r="D43" s="4"/>
      <c r="E43" s="4"/>
      <c r="F43" s="4"/>
      <c r="G43" s="4"/>
      <c r="H43" s="4"/>
      <c r="I43" s="4"/>
      <c r="J43" s="4"/>
      <c r="K43" s="4"/>
      <c r="L43" s="4"/>
      <c r="M43" s="4"/>
      <c r="N43" s="4"/>
      <c r="O43" s="4"/>
      <c r="P43" s="4"/>
      <c r="Q43" s="4"/>
    </row>
    <row r="44" spans="1:17" ht="48" hidden="1" customHeight="1" x14ac:dyDescent="0.2">
      <c r="A44" s="305" t="s">
        <v>3398</v>
      </c>
      <c r="B44" s="377" t="s">
        <v>3399</v>
      </c>
      <c r="C44" s="378"/>
      <c r="D44" s="4"/>
      <c r="E44" s="4"/>
      <c r="F44" s="4"/>
      <c r="G44" s="4"/>
      <c r="H44" s="4"/>
      <c r="I44" s="4"/>
      <c r="J44" s="4"/>
      <c r="K44" s="4"/>
      <c r="L44" s="4"/>
      <c r="M44" s="4"/>
      <c r="N44" s="4"/>
      <c r="O44" s="4"/>
      <c r="P44" s="4"/>
      <c r="Q44" s="4"/>
    </row>
    <row r="45" spans="1:17" ht="57" hidden="1" customHeight="1" x14ac:dyDescent="0.2">
      <c r="A45" s="305" t="s">
        <v>3400</v>
      </c>
      <c r="B45" s="377" t="s">
        <v>3401</v>
      </c>
      <c r="C45" s="378"/>
      <c r="D45" s="4"/>
      <c r="E45" s="4"/>
      <c r="F45" s="4"/>
      <c r="G45" s="4"/>
      <c r="H45" s="4"/>
      <c r="I45" s="4"/>
      <c r="J45" s="4"/>
      <c r="K45" s="4"/>
      <c r="L45" s="4"/>
      <c r="M45" s="4"/>
      <c r="N45" s="4"/>
      <c r="O45" s="4"/>
      <c r="P45" s="4"/>
      <c r="Q45" s="4"/>
    </row>
    <row r="46" spans="1:17" ht="73.5" hidden="1" customHeight="1" x14ac:dyDescent="0.2">
      <c r="A46" s="305" t="s">
        <v>3402</v>
      </c>
      <c r="B46" s="386" t="s">
        <v>3403</v>
      </c>
      <c r="C46" s="378"/>
      <c r="D46" s="41"/>
      <c r="E46" s="4"/>
      <c r="F46" s="4"/>
      <c r="G46" s="4"/>
      <c r="H46" s="4"/>
      <c r="I46" s="4"/>
      <c r="J46" s="4"/>
      <c r="K46" s="4"/>
      <c r="L46" s="4"/>
      <c r="M46" s="4"/>
      <c r="N46" s="4"/>
      <c r="O46" s="4"/>
      <c r="P46" s="4"/>
      <c r="Q46" s="4"/>
    </row>
    <row r="47" spans="1:17" ht="66" hidden="1" customHeight="1" x14ac:dyDescent="0.2">
      <c r="A47" s="46" t="s">
        <v>3404</v>
      </c>
      <c r="B47" s="387" t="s">
        <v>3405</v>
      </c>
      <c r="C47" s="387"/>
      <c r="D47" s="4"/>
      <c r="E47" s="4"/>
      <c r="F47" s="4"/>
      <c r="G47" s="4"/>
      <c r="H47" s="4"/>
      <c r="I47" s="4"/>
      <c r="J47" s="4"/>
      <c r="K47" s="4"/>
      <c r="L47" s="4"/>
      <c r="M47" s="4"/>
      <c r="N47" s="4"/>
      <c r="O47" s="4"/>
      <c r="P47" s="4"/>
      <c r="Q47" s="4"/>
    </row>
    <row r="48" spans="1:17" ht="123.75" customHeight="1" x14ac:dyDescent="0.2">
      <c r="A48" s="267" t="s">
        <v>3406</v>
      </c>
      <c r="B48" s="385" t="s">
        <v>3407</v>
      </c>
      <c r="C48" s="384"/>
      <c r="D48" s="4"/>
      <c r="E48" s="4"/>
      <c r="F48" s="4"/>
      <c r="G48" s="4"/>
      <c r="H48" s="4"/>
      <c r="I48" s="4"/>
      <c r="J48" s="4"/>
      <c r="K48" s="4"/>
      <c r="L48" s="4"/>
      <c r="M48" s="4"/>
      <c r="N48" s="4"/>
      <c r="O48" s="4"/>
      <c r="P48" s="4"/>
      <c r="Q48" s="4"/>
    </row>
    <row r="49" spans="1:17" ht="34.5" customHeight="1" x14ac:dyDescent="0.2">
      <c r="A49" s="267" t="s">
        <v>3408</v>
      </c>
      <c r="B49" s="383" t="s">
        <v>3409</v>
      </c>
      <c r="C49" s="384"/>
      <c r="D49" s="4"/>
      <c r="E49" s="4"/>
      <c r="F49" s="4"/>
      <c r="G49" s="4"/>
      <c r="H49" s="4"/>
      <c r="I49" s="4"/>
      <c r="J49" s="4"/>
      <c r="K49" s="4"/>
      <c r="L49" s="4"/>
      <c r="M49" s="4"/>
      <c r="N49" s="4"/>
      <c r="O49" s="4"/>
      <c r="P49" s="4"/>
      <c r="Q49" s="4"/>
    </row>
    <row r="50" spans="1:17" ht="34.5" customHeight="1" x14ac:dyDescent="0.2">
      <c r="A50" s="267" t="s">
        <v>3410</v>
      </c>
      <c r="B50" s="383" t="s">
        <v>3411</v>
      </c>
      <c r="C50" s="384"/>
      <c r="D50" s="4"/>
      <c r="E50" s="4"/>
      <c r="F50" s="4"/>
      <c r="G50" s="4"/>
      <c r="H50" s="4"/>
      <c r="I50" s="4"/>
      <c r="J50" s="4"/>
      <c r="K50" s="4"/>
      <c r="L50" s="4"/>
      <c r="M50" s="4"/>
      <c r="N50" s="4"/>
      <c r="O50" s="4"/>
      <c r="P50" s="4"/>
      <c r="Q50" s="4"/>
    </row>
    <row r="51" spans="1:17" ht="31.5" customHeight="1" x14ac:dyDescent="0.2">
      <c r="A51" s="306" t="s">
        <v>3412</v>
      </c>
      <c r="B51" s="377" t="s">
        <v>3413</v>
      </c>
      <c r="C51" s="378"/>
      <c r="D51" s="4"/>
      <c r="E51" s="4"/>
      <c r="F51" s="4"/>
      <c r="G51" s="4"/>
      <c r="H51" s="4"/>
      <c r="I51" s="4"/>
      <c r="J51" s="4"/>
      <c r="K51" s="4"/>
      <c r="L51" s="4"/>
      <c r="M51" s="4"/>
      <c r="N51" s="4"/>
      <c r="O51" s="4"/>
      <c r="P51" s="4"/>
      <c r="Q51" s="4"/>
    </row>
    <row r="52" spans="1:17" ht="31.5" customHeight="1" x14ac:dyDescent="0.2">
      <c r="A52" s="306" t="s">
        <v>3414</v>
      </c>
      <c r="B52" s="377" t="s">
        <v>3415</v>
      </c>
      <c r="C52" s="378"/>
      <c r="D52" s="4"/>
      <c r="E52" s="4"/>
      <c r="F52" s="4"/>
      <c r="G52" s="4"/>
      <c r="H52" s="4"/>
      <c r="I52" s="4"/>
      <c r="J52" s="4"/>
      <c r="K52" s="4"/>
      <c r="L52" s="4"/>
      <c r="M52" s="4"/>
      <c r="N52" s="4"/>
      <c r="O52" s="4"/>
      <c r="P52" s="4"/>
      <c r="Q52" s="4"/>
    </row>
    <row r="53" spans="1:17" ht="31.5" customHeight="1" x14ac:dyDescent="0.2">
      <c r="A53" s="306" t="s">
        <v>3416</v>
      </c>
      <c r="B53" s="375" t="s">
        <v>3417</v>
      </c>
      <c r="C53" s="376"/>
      <c r="D53" s="4"/>
      <c r="E53" s="4"/>
      <c r="F53" s="4"/>
      <c r="G53" s="4"/>
      <c r="H53" s="4"/>
      <c r="I53" s="4"/>
      <c r="J53" s="4"/>
      <c r="K53" s="4"/>
      <c r="L53" s="4"/>
      <c r="M53" s="4"/>
      <c r="N53" s="4"/>
      <c r="O53" s="4"/>
      <c r="P53" s="4"/>
      <c r="Q53" s="4"/>
    </row>
    <row r="54" spans="1:17" ht="31.5" customHeight="1" x14ac:dyDescent="0.2">
      <c r="A54" s="306" t="s">
        <v>3418</v>
      </c>
      <c r="B54" s="375" t="s">
        <v>3419</v>
      </c>
      <c r="C54" s="376"/>
      <c r="D54" s="4"/>
      <c r="E54" s="4"/>
      <c r="F54" s="4"/>
      <c r="G54" s="4"/>
      <c r="H54" s="4"/>
      <c r="I54" s="4"/>
      <c r="J54" s="4"/>
      <c r="K54" s="4"/>
      <c r="L54" s="4"/>
      <c r="M54" s="4"/>
      <c r="N54" s="4"/>
      <c r="O54" s="4"/>
      <c r="P54" s="4"/>
      <c r="Q54" s="4"/>
    </row>
    <row r="55" spans="1:17" ht="54.6" customHeight="1" x14ac:dyDescent="0.2">
      <c r="A55" s="306" t="s">
        <v>3420</v>
      </c>
      <c r="B55" s="375" t="s">
        <v>3421</v>
      </c>
      <c r="C55" s="376"/>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Općina Ražanac</cp:lastModifiedBy>
  <cp:lastPrinted>2024-02-07T12:20:44Z</cp:lastPrinted>
  <dcterms:created xsi:type="dcterms:W3CDTF">2022-04-01T05:14:30Z</dcterms:created>
  <dcterms:modified xsi:type="dcterms:W3CDTF">2024-02-07T12:31:28Z</dcterms:modified>
</cp:coreProperties>
</file>